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15480" windowHeight="5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'Sheet1'!$A$1:$BD$45</definedName>
  </definedNames>
  <calcPr fullCalcOnLoad="1"/>
</workbook>
</file>

<file path=xl/sharedStrings.xml><?xml version="1.0" encoding="utf-8"?>
<sst xmlns="http://schemas.openxmlformats.org/spreadsheetml/2006/main" count="117" uniqueCount="107">
  <si>
    <t>条件</t>
  </si>
  <si>
    <t>開発面積</t>
  </si>
  <si>
    <t>調整池容量</t>
  </si>
  <si>
    <r>
      <t>ｍ</t>
    </r>
    <r>
      <rPr>
        <vertAlign val="superscript"/>
        <sz val="11"/>
        <rFont val="ＭＳ 明朝"/>
        <family val="1"/>
      </rPr>
      <t>2</t>
    </r>
  </si>
  <si>
    <t>ｍ</t>
  </si>
  <si>
    <t>１．</t>
  </si>
  <si>
    <t>調整池必要容量</t>
  </si>
  <si>
    <t>　　必要容量　Ｖ＝</t>
  </si>
  <si>
    <t>×</t>
  </si>
  <si>
    <t>HWLからｵﾘﾌｨｽ</t>
  </si>
  <si>
    <r>
      <t>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/ha)</t>
    </r>
  </si>
  <si>
    <t>(ha)</t>
  </si>
  <si>
    <t>＝</t>
  </si>
  <si>
    <r>
      <t>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</si>
  <si>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２．</t>
  </si>
  <si>
    <t>調整池の設計</t>
  </si>
  <si>
    <t>・自然流下方式</t>
  </si>
  <si>
    <t>　　　調整池から放流が無理なく自然流下するように配慮します。</t>
  </si>
  <si>
    <t>・ポンプピット方式</t>
  </si>
  <si>
    <t>　　　地下等に調整池を設置し、ポンプ等により排水します。</t>
  </si>
  <si>
    <t>３．</t>
  </si>
  <si>
    <t>放流量の算出</t>
  </si>
  <si>
    <t>　開発地における放流量</t>
  </si>
  <si>
    <t>Ｑ＝</t>
  </si>
  <si>
    <r>
      <t>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/sec/ha)×</t>
    </r>
  </si>
  <si>
    <t>(ha)＝</t>
  </si>
  <si>
    <r>
      <t>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/sec/ha)とします。</t>
    </r>
  </si>
  <si>
    <r>
      <t>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/sec)</t>
    </r>
  </si>
  <si>
    <t>４．</t>
  </si>
  <si>
    <t>放流断面（オリフィス断面）の決定</t>
  </si>
  <si>
    <t>Ａ＝</t>
  </si>
  <si>
    <t>Ｑ/｛Ｃ√(２ｇｈ)｝</t>
  </si>
  <si>
    <t>※</t>
  </si>
  <si>
    <t>Ａ：</t>
  </si>
  <si>
    <t>Ｃ：</t>
  </si>
  <si>
    <t>Ｑ：</t>
  </si>
  <si>
    <t>ｇ：</t>
  </si>
  <si>
    <t>ｈ：</t>
  </si>
  <si>
    <r>
      <t>放流断面積(ｍ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</si>
  <si>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(＝定数)</t>
  </si>
  <si>
    <t>重力加速度9.8(＝定数)</t>
  </si>
  <si>
    <t>HWLからオリフィスの中心までの水深(ｍ)</t>
  </si>
  <si>
    <r>
      <t>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/sec）/｛</t>
    </r>
  </si>
  <si>
    <t>×</t>
  </si>
  <si>
    <r>
      <t>(ｍ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</si>
  <si>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Ｄ＝</t>
  </si>
  <si>
    <t>√(４Ａ/π)</t>
  </si>
  <si>
    <t>Ｄ＝</t>
  </si>
  <si>
    <t>　　円形オリフィスの直径</t>
  </si>
  <si>
    <t>√(４×</t>
  </si>
  <si>
    <t>(ｍ)</t>
  </si>
  <si>
    <r>
      <t>(ｍ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)/π)　＝</t>
    </r>
  </si>
  <si>
    <t>　これよりオリフィスの直径を</t>
  </si>
  <si>
    <t>ｍｍ以下とします。</t>
  </si>
  <si>
    <t>※計算で50ｍｍ以下になった場合は、一律50ｍｍにしてください。</t>
  </si>
  <si>
    <t>開  発  地</t>
  </si>
  <si>
    <t>開  発  者</t>
  </si>
  <si>
    <t>開発者住所</t>
  </si>
  <si>
    <t>開 発 面 積</t>
  </si>
  <si>
    <t>　【入力手順】</t>
  </si>
  <si>
    <t>　１）開発地入力</t>
  </si>
  <si>
    <t>【入力データ】</t>
  </si>
  <si>
    <t>名　　　　称</t>
  </si>
  <si>
    <t>数　　　量</t>
  </si>
  <si>
    <t>単　位</t>
  </si>
  <si>
    <t>　２）開発者名入力</t>
  </si>
  <si>
    <t>開発地</t>
  </si>
  <si>
    <t>開発者</t>
  </si>
  <si>
    <t>開発者住所</t>
  </si>
  <si>
    <t>開発面積</t>
  </si>
  <si>
    <t>単位対策量</t>
  </si>
  <si>
    <t>←・・・基準値</t>
  </si>
  <si>
    <t>㎡</t>
  </si>
  <si>
    <t>ｍ</t>
  </si>
  <si>
    <t>【検討結果】</t>
  </si>
  <si>
    <t>基</t>
  </si>
  <si>
    <t>許容放流量</t>
  </si>
  <si>
    <t>HWLからｵﾘﾌｨｽ中心までの水深</t>
  </si>
  <si>
    <t>―</t>
  </si>
  <si>
    <r>
      <t>ｍ</t>
    </r>
    <r>
      <rPr>
        <vertAlign val="superscript"/>
        <sz val="10"/>
        <rFont val="ＭＳ 明朝"/>
        <family val="1"/>
      </rPr>
      <t>2</t>
    </r>
  </si>
  <si>
    <r>
      <t>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/ha</t>
    </r>
  </si>
  <si>
    <r>
      <t>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/sec/ha</t>
    </r>
  </si>
  <si>
    <t>ｍ</t>
  </si>
  <si>
    <t>↓</t>
  </si>
  <si>
    <t>↓</t>
  </si>
  <si>
    <t>　６）印　　　刷</t>
  </si>
  <si>
    <t>円形ｵﾘﾌｨｽ直径</t>
  </si>
  <si>
    <t>※開発面積は整数でｵﾘﾌｨｽの水深は少数点以下2位までとする。</t>
  </si>
  <si>
    <t>√(2×9.8×</t>
  </si>
  <si>
    <t>)｝＝</t>
  </si>
  <si>
    <t>　４）開発面積入力</t>
  </si>
  <si>
    <t>　３）開発者住所入力</t>
  </si>
  <si>
    <t>　５）HWLからｵﾘﾌｨｽ中心までの水深入力</t>
  </si>
  <si>
    <t>雨 水 放 流 管 施 設 設 計　　手 順 書</t>
  </si>
  <si>
    <t>　mm以下</t>
  </si>
  <si>
    <r>
      <t>許容放流量(ｍ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/sec)</t>
    </r>
  </si>
  <si>
    <t>以上より</t>
  </si>
  <si>
    <t>　mmとする。</t>
  </si>
  <si>
    <t>ｍｍとする。</t>
  </si>
  <si>
    <t>（要手入力）</t>
  </si>
  <si>
    <t>　　　許容放流量は</t>
  </si>
  <si>
    <t>中心までの水深</t>
  </si>
  <si>
    <t>オリフィス直径</t>
  </si>
  <si>
    <t>オリフィス直径の計算書</t>
  </si>
  <si>
    <r>
      <t>ｍ</t>
    </r>
    <r>
      <rPr>
        <vertAlign val="superscript"/>
        <sz val="11"/>
        <rFont val="ＭＳ 明朝"/>
        <family val="1"/>
      </rPr>
      <t>3</t>
    </r>
  </si>
  <si>
    <t>流出係数</t>
  </si>
  <si>
    <t>オリフィス直径の計算書　　　　　出力例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</si>
</sst>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.0_);[Red]\(0.0\)"/>
    <numFmt numFmtId="180" formatCode="0.0_ "/>
    <numFmt numFmtId="181" formatCode=";;;"/>
    <numFmt numFmtId="182" formatCode="0.000;[Red]0.000"/>
    <numFmt numFmtId="183" formatCode="0_ "/>
    <numFmt numFmtId="184" formatCode="0.000_);[Red]\(0.000\)"/>
    <numFmt numFmtId="185" formatCode="#,##0_ "/>
    <numFmt numFmtId="186" formatCode="0.000_ "/>
    <numFmt numFmtId="187" formatCode="0.00000_ "/>
    <numFmt numFmtId="188" formatCode="#,##0_);[Red]\(#,##0\)"/>
  </numFmts>
  <fonts count="51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vertAlign val="superscript"/>
      <sz val="11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color indexed="10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10"/>
      <color indexed="10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5" fillId="0" borderId="10" xfId="61" applyFont="1" applyBorder="1">
      <alignment/>
      <protection/>
    </xf>
    <xf numFmtId="0" fontId="5" fillId="0" borderId="0" xfId="61" applyFont="1" applyBorder="1">
      <alignment/>
      <protection/>
    </xf>
    <xf numFmtId="0" fontId="7" fillId="0" borderId="0" xfId="61" applyFont="1" applyBorder="1" applyAlignment="1">
      <alignment horizontal="center" vertical="center"/>
      <protection/>
    </xf>
    <xf numFmtId="0" fontId="0" fillId="0" borderId="0" xfId="61">
      <alignment/>
      <protection/>
    </xf>
    <xf numFmtId="0" fontId="0" fillId="0" borderId="0" xfId="61" applyBorder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61" applyFont="1">
      <alignment/>
      <protection/>
    </xf>
    <xf numFmtId="0" fontId="5" fillId="0" borderId="0" xfId="61" applyFont="1" applyBorder="1" applyAlignment="1">
      <alignment/>
      <protection/>
    </xf>
    <xf numFmtId="0" fontId="9" fillId="0" borderId="0" xfId="61" applyFont="1">
      <alignment/>
      <protection/>
    </xf>
    <xf numFmtId="181" fontId="5" fillId="0" borderId="0" xfId="61" applyNumberFormat="1" applyFont="1" applyAlignment="1">
      <alignment horizontal="center"/>
      <protection/>
    </xf>
    <xf numFmtId="0" fontId="2" fillId="0" borderId="0" xfId="61" applyFont="1" applyAlignment="1">
      <alignment vertical="top"/>
      <protection/>
    </xf>
    <xf numFmtId="177" fontId="5" fillId="0" borderId="0" xfId="61" applyNumberFormat="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18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61" applyFont="1" applyFill="1" applyBorder="1" applyAlignment="1">
      <alignment/>
      <protection/>
    </xf>
    <xf numFmtId="0" fontId="5" fillId="0" borderId="0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0" fillId="0" borderId="0" xfId="61" applyFont="1" applyBorder="1">
      <alignment/>
      <protection/>
    </xf>
    <xf numFmtId="0" fontId="9" fillId="0" borderId="0" xfId="61" applyFont="1" applyBorder="1">
      <alignment/>
      <protection/>
    </xf>
    <xf numFmtId="0" fontId="0" fillId="0" borderId="0" xfId="0" applyBorder="1" applyAlignment="1">
      <alignment horizontal="center" vertical="center"/>
    </xf>
    <xf numFmtId="179" fontId="5" fillId="0" borderId="0" xfId="61" applyNumberFormat="1" applyFont="1" applyBorder="1" applyAlignment="1" applyProtection="1">
      <alignment horizontal="center" vertical="center"/>
      <protection hidden="1" locked="0"/>
    </xf>
    <xf numFmtId="179" fontId="0" fillId="0" borderId="0" xfId="0" applyNumberFormat="1" applyBorder="1" applyAlignment="1" applyProtection="1">
      <alignment horizontal="center" vertical="center"/>
      <protection hidden="1" locked="0"/>
    </xf>
    <xf numFmtId="49" fontId="5" fillId="0" borderId="0" xfId="0" applyNumberFormat="1" applyFont="1" applyFill="1" applyBorder="1" applyAlignment="1" applyProtection="1">
      <alignment horizontal="distributed" vertical="center"/>
      <protection hidden="1" locked="0"/>
    </xf>
    <xf numFmtId="49" fontId="5" fillId="0" borderId="0" xfId="0" applyNumberFormat="1" applyFont="1" applyBorder="1" applyAlignment="1" applyProtection="1">
      <alignment horizontal="distributed" vertical="center"/>
      <protection hidden="1" locked="0"/>
    </xf>
    <xf numFmtId="0" fontId="10" fillId="0" borderId="0" xfId="61" applyFont="1" applyBorder="1" applyAlignment="1" applyProtection="1">
      <alignment horizontal="left" vertical="center"/>
      <protection hidden="1" locked="0"/>
    </xf>
    <xf numFmtId="0" fontId="10" fillId="0" borderId="0" xfId="0" applyFont="1" applyBorder="1" applyAlignment="1" applyProtection="1">
      <alignment horizontal="left" vertical="center"/>
      <protection hidden="1" locked="0"/>
    </xf>
    <xf numFmtId="180" fontId="5" fillId="0" borderId="0" xfId="61" applyNumberFormat="1" applyFont="1" applyBorder="1" applyAlignment="1" applyProtection="1">
      <alignment horizontal="center" vertical="center"/>
      <protection hidden="1" locked="0"/>
    </xf>
    <xf numFmtId="0" fontId="5" fillId="0" borderId="0" xfId="61" applyFont="1" applyBorder="1" applyAlignment="1" applyProtection="1">
      <alignment/>
      <protection hidden="1" locked="0"/>
    </xf>
    <xf numFmtId="180" fontId="5" fillId="0" borderId="0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5" fillId="0" borderId="0" xfId="61" applyFont="1" applyBorder="1" applyAlignment="1">
      <alignment horizontal="center" vertical="center" textRotation="255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textRotation="255"/>
    </xf>
    <xf numFmtId="179" fontId="5" fillId="0" borderId="0" xfId="0" applyNumberFormat="1" applyFont="1" applyBorder="1" applyAlignment="1" applyProtection="1">
      <alignment horizontal="center" vertical="center"/>
      <protection hidden="1" locked="0"/>
    </xf>
    <xf numFmtId="0" fontId="0" fillId="0" borderId="0" xfId="61" applyBorder="1" applyAlignment="1">
      <alignment/>
      <protection/>
    </xf>
    <xf numFmtId="0" fontId="5" fillId="0" borderId="0" xfId="6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61" applyFill="1" applyBorder="1" applyAlignment="1">
      <alignment/>
      <protection/>
    </xf>
    <xf numFmtId="0" fontId="13" fillId="33" borderId="11" xfId="0" applyFont="1" applyFill="1" applyBorder="1" applyAlignment="1" applyProtection="1">
      <alignment horizontal="left" vertical="center"/>
      <protection hidden="1" locked="0"/>
    </xf>
    <xf numFmtId="0" fontId="13" fillId="33" borderId="12" xfId="61" applyFont="1" applyFill="1" applyBorder="1" applyAlignment="1" applyProtection="1">
      <alignment horizontal="left" vertical="center"/>
      <protection hidden="1" locked="0"/>
    </xf>
    <xf numFmtId="0" fontId="13" fillId="0" borderId="12" xfId="0" applyFont="1" applyBorder="1" applyAlignment="1" applyProtection="1">
      <alignment horizontal="left" vertical="center"/>
      <protection hidden="1" locked="0"/>
    </xf>
    <xf numFmtId="0" fontId="5" fillId="0" borderId="0" xfId="61" applyFont="1" applyBorder="1" applyAlignment="1">
      <alignment horizontal="right"/>
      <protection/>
    </xf>
    <xf numFmtId="182" fontId="5" fillId="0" borderId="0" xfId="61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9" fillId="0" borderId="0" xfId="61" applyFont="1" applyBorder="1" applyAlignment="1">
      <alignment/>
      <protection/>
    </xf>
    <xf numFmtId="0" fontId="0" fillId="0" borderId="0" xfId="0" applyAlignment="1" applyProtection="1">
      <alignment/>
      <protection locked="0"/>
    </xf>
    <xf numFmtId="0" fontId="5" fillId="0" borderId="13" xfId="61" applyFont="1" applyBorder="1" applyProtection="1">
      <alignment/>
      <protection locked="0"/>
    </xf>
    <xf numFmtId="0" fontId="5" fillId="0" borderId="10" xfId="61" applyFont="1" applyBorder="1" applyProtection="1">
      <alignment/>
      <protection locked="0"/>
    </xf>
    <xf numFmtId="0" fontId="5" fillId="0" borderId="14" xfId="61" applyFont="1" applyBorder="1" applyProtection="1">
      <alignment/>
      <protection locked="0"/>
    </xf>
    <xf numFmtId="0" fontId="5" fillId="0" borderId="11" xfId="61" applyFont="1" applyBorder="1" applyProtection="1">
      <alignment/>
      <protection locked="0"/>
    </xf>
    <xf numFmtId="0" fontId="5" fillId="0" borderId="0" xfId="61" applyFont="1" applyBorder="1" applyProtection="1">
      <alignment/>
      <protection locked="0"/>
    </xf>
    <xf numFmtId="0" fontId="5" fillId="0" borderId="15" xfId="61" applyFont="1" applyBorder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0" xfId="61" applyFont="1" applyProtection="1">
      <alignment/>
      <protection locked="0"/>
    </xf>
    <xf numFmtId="0" fontId="5" fillId="0" borderId="0" xfId="61" applyFont="1" applyProtection="1">
      <alignment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10" xfId="61" applyFont="1" applyBorder="1" applyAlignment="1" applyProtection="1">
      <alignment/>
      <protection locked="0"/>
    </xf>
    <xf numFmtId="0" fontId="13" fillId="0" borderId="16" xfId="61" applyFont="1" applyBorder="1" applyAlignment="1" applyProtection="1">
      <alignment/>
      <protection locked="0"/>
    </xf>
    <xf numFmtId="0" fontId="13" fillId="0" borderId="14" xfId="61" applyFont="1" applyBorder="1" applyAlignment="1" applyProtection="1">
      <alignment/>
      <protection locked="0"/>
    </xf>
    <xf numFmtId="0" fontId="13" fillId="0" borderId="0" xfId="61" applyFont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0" fillId="0" borderId="0" xfId="0" applyAlignment="1" applyProtection="1" quotePrefix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78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 quotePrefix="1">
      <alignment horizontal="center"/>
      <protection locked="0"/>
    </xf>
    <xf numFmtId="0" fontId="5" fillId="0" borderId="12" xfId="61" applyFont="1" applyBorder="1" applyAlignment="1" applyProtection="1">
      <alignment/>
      <protection locked="0"/>
    </xf>
    <xf numFmtId="0" fontId="13" fillId="0" borderId="18" xfId="0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/>
      <protection locked="0"/>
    </xf>
    <xf numFmtId="0" fontId="13" fillId="0" borderId="19" xfId="61" applyFont="1" applyBorder="1" applyAlignment="1" applyProtection="1">
      <alignment/>
      <protection locked="0"/>
    </xf>
    <xf numFmtId="0" fontId="13" fillId="0" borderId="20" xfId="61" applyFont="1" applyBorder="1" applyProtection="1">
      <alignment/>
      <protection locked="0"/>
    </xf>
    <xf numFmtId="0" fontId="6" fillId="0" borderId="0" xfId="61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0" fontId="13" fillId="0" borderId="22" xfId="0" applyFont="1" applyBorder="1" applyAlignment="1" applyProtection="1">
      <alignment/>
      <protection locked="0"/>
    </xf>
    <xf numFmtId="0" fontId="13" fillId="0" borderId="23" xfId="0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/>
      <protection locked="0"/>
    </xf>
    <xf numFmtId="0" fontId="5" fillId="0" borderId="11" xfId="6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7" xfId="61" applyFont="1" applyBorder="1" applyAlignment="1" applyProtection="1">
      <alignment/>
      <protection locked="0"/>
    </xf>
    <xf numFmtId="0" fontId="13" fillId="0" borderId="15" xfId="61" applyFont="1" applyBorder="1" applyProtection="1">
      <alignment/>
      <protection locked="0"/>
    </xf>
    <xf numFmtId="0" fontId="7" fillId="0" borderId="0" xfId="61" applyFont="1" applyBorder="1" applyAlignment="1" applyProtection="1">
      <alignment horizontal="center" vertical="center"/>
      <protection locked="0"/>
    </xf>
    <xf numFmtId="0" fontId="0" fillId="0" borderId="0" xfId="61" applyProtection="1">
      <alignment/>
      <protection locked="0"/>
    </xf>
    <xf numFmtId="0" fontId="5" fillId="0" borderId="12" xfId="61" applyFont="1" applyBorder="1" applyProtection="1">
      <alignment/>
      <protection locked="0"/>
    </xf>
    <xf numFmtId="0" fontId="13" fillId="0" borderId="18" xfId="61" applyFont="1" applyBorder="1" applyAlignment="1" applyProtection="1">
      <alignment/>
      <protection locked="0"/>
    </xf>
    <xf numFmtId="0" fontId="13" fillId="0" borderId="18" xfId="61" applyFont="1" applyBorder="1" applyProtection="1">
      <alignment/>
      <protection locked="0"/>
    </xf>
    <xf numFmtId="0" fontId="13" fillId="0" borderId="19" xfId="61" applyFont="1" applyBorder="1" applyProtection="1">
      <alignment/>
      <protection locked="0"/>
    </xf>
    <xf numFmtId="0" fontId="13" fillId="0" borderId="0" xfId="61" applyFont="1" applyBorder="1" applyAlignment="1" applyProtection="1">
      <alignment/>
      <protection locked="0"/>
    </xf>
    <xf numFmtId="0" fontId="13" fillId="33" borderId="0" xfId="61" applyFont="1" applyFill="1" applyBorder="1" applyProtection="1">
      <alignment/>
      <protection locked="0"/>
    </xf>
    <xf numFmtId="0" fontId="13" fillId="0" borderId="17" xfId="61" applyFont="1" applyBorder="1" applyProtection="1">
      <alignment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3" fillId="33" borderId="18" xfId="61" applyFont="1" applyFill="1" applyBorder="1" applyProtection="1">
      <alignment/>
      <protection locked="0"/>
    </xf>
    <xf numFmtId="0" fontId="13" fillId="33" borderId="21" xfId="0" applyFont="1" applyFill="1" applyBorder="1" applyAlignment="1" applyProtection="1">
      <alignment/>
      <protection locked="0"/>
    </xf>
    <xf numFmtId="0" fontId="13" fillId="33" borderId="22" xfId="0" applyFont="1" applyFill="1" applyBorder="1" applyAlignment="1" applyProtection="1">
      <alignment/>
      <protection locked="0"/>
    </xf>
    <xf numFmtId="0" fontId="0" fillId="0" borderId="0" xfId="61" applyFont="1" applyBorder="1" applyAlignment="1" applyProtection="1">
      <alignment horizontal="distributed" vertical="center"/>
      <protection locked="0"/>
    </xf>
    <xf numFmtId="0" fontId="0" fillId="0" borderId="0" xfId="61" applyFont="1" applyBorder="1" applyAlignment="1" applyProtection="1">
      <alignment horizontal="center" vertical="center"/>
      <protection locked="0"/>
    </xf>
    <xf numFmtId="0" fontId="0" fillId="0" borderId="0" xfId="6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13" fillId="0" borderId="26" xfId="0" applyFont="1" applyBorder="1" applyAlignment="1" applyProtection="1">
      <alignment/>
      <protection locked="0"/>
    </xf>
    <xf numFmtId="0" fontId="13" fillId="0" borderId="25" xfId="0" applyFont="1" applyBorder="1" applyAlignment="1" applyProtection="1">
      <alignment/>
      <protection locked="0"/>
    </xf>
    <xf numFmtId="0" fontId="13" fillId="0" borderId="27" xfId="0" applyFont="1" applyBorder="1" applyAlignment="1" applyProtection="1">
      <alignment/>
      <protection locked="0"/>
    </xf>
    <xf numFmtId="0" fontId="13" fillId="0" borderId="28" xfId="0" applyFont="1" applyBorder="1" applyAlignment="1" applyProtection="1">
      <alignment/>
      <protection locked="0"/>
    </xf>
    <xf numFmtId="0" fontId="5" fillId="0" borderId="26" xfId="61" applyFont="1" applyBorder="1" applyProtection="1">
      <alignment/>
      <protection locked="0"/>
    </xf>
    <xf numFmtId="0" fontId="0" fillId="0" borderId="26" xfId="0" applyFont="1" applyBorder="1" applyAlignment="1" applyProtection="1">
      <alignment horizontal="distributed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29" xfId="61" applyFont="1" applyBorder="1" applyAlignment="1" applyProtection="1">
      <alignment horizontal="center" vertical="center"/>
      <protection locked="0"/>
    </xf>
    <xf numFmtId="0" fontId="0" fillId="0" borderId="17" xfId="61" applyFont="1" applyBorder="1" applyAlignment="1" applyProtection="1">
      <alignment horizontal="center" vertical="center"/>
      <protection locked="0"/>
    </xf>
    <xf numFmtId="0" fontId="5" fillId="0" borderId="21" xfId="61" applyFont="1" applyBorder="1" applyProtection="1">
      <alignment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5" fillId="0" borderId="0" xfId="61" applyFont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0" xfId="61" applyFont="1" applyBorder="1" applyAlignment="1" applyProtection="1">
      <alignment horizontal="center" vertical="center"/>
      <protection locked="0"/>
    </xf>
    <xf numFmtId="0" fontId="0" fillId="0" borderId="23" xfId="61" applyFont="1" applyBorder="1" applyAlignment="1" applyProtection="1">
      <alignment horizontal="center" vertical="center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61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61" applyFont="1" applyBorder="1" applyAlignment="1" applyProtection="1">
      <alignment horizontal="center"/>
      <protection locked="0"/>
    </xf>
    <xf numFmtId="0" fontId="0" fillId="0" borderId="0" xfId="61" applyFont="1" applyBorder="1" applyAlignment="1" applyProtection="1">
      <alignment/>
      <protection locked="0"/>
    </xf>
    <xf numFmtId="0" fontId="0" fillId="0" borderId="15" xfId="61" applyFont="1" applyBorder="1" applyAlignment="1" applyProtection="1">
      <alignment/>
      <protection locked="0"/>
    </xf>
    <xf numFmtId="0" fontId="5" fillId="0" borderId="25" xfId="61" applyFont="1" applyBorder="1" applyProtection="1">
      <alignment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6" xfId="61" applyFont="1" applyBorder="1" applyAlignment="1" applyProtection="1">
      <alignment/>
      <protection locked="0"/>
    </xf>
    <xf numFmtId="0" fontId="0" fillId="0" borderId="28" xfId="6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distributed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6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186" fontId="0" fillId="0" borderId="0" xfId="0" applyNumberFormat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0" fontId="5" fillId="0" borderId="0" xfId="61" applyFont="1" applyFill="1" applyBorder="1" applyAlignment="1" applyProtection="1">
      <alignment/>
      <protection locked="0"/>
    </xf>
    <xf numFmtId="0" fontId="0" fillId="0" borderId="0" xfId="61" applyFill="1" applyBorder="1" applyAlignment="1" applyProtection="1">
      <alignment/>
      <protection locked="0"/>
    </xf>
    <xf numFmtId="0" fontId="5" fillId="0" borderId="0" xfId="61" applyFont="1" applyFill="1" applyBorder="1" applyAlignment="1" applyProtection="1">
      <alignment horizontal="right" vertical="center"/>
      <protection locked="0"/>
    </xf>
    <xf numFmtId="0" fontId="5" fillId="0" borderId="0" xfId="61" applyFont="1" applyBorder="1" applyAlignment="1" applyProtection="1">
      <alignment vertical="center"/>
      <protection locked="0"/>
    </xf>
    <xf numFmtId="0" fontId="5" fillId="0" borderId="0" xfId="6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61" applyFont="1" applyFill="1" applyBorder="1" applyAlignment="1" applyProtection="1">
      <alignment horizontal="center" vertical="center"/>
      <protection locked="0"/>
    </xf>
    <xf numFmtId="0" fontId="5" fillId="0" borderId="0" xfId="6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5" fillId="0" borderId="0" xfId="61" applyFont="1" applyFill="1" applyBorder="1" applyAlignment="1" applyProtection="1">
      <alignment horizontal="center"/>
      <protection locked="0"/>
    </xf>
    <xf numFmtId="0" fontId="5" fillId="0" borderId="0" xfId="61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0" fillId="0" borderId="0" xfId="61" applyFont="1" applyBorder="1" applyAlignment="1" applyProtection="1">
      <alignment horizontal="left" vertical="center"/>
      <protection locked="0"/>
    </xf>
    <xf numFmtId="0" fontId="5" fillId="0" borderId="0" xfId="61" applyFont="1" applyBorder="1" applyAlignment="1" applyProtection="1">
      <alignment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61" applyBorder="1" applyAlignment="1" applyProtection="1">
      <alignment vertical="center"/>
      <protection locked="0"/>
    </xf>
    <xf numFmtId="183" fontId="0" fillId="0" borderId="0" xfId="0" applyNumberFormat="1" applyAlignment="1" applyProtection="1">
      <alignment/>
      <protection locked="0"/>
    </xf>
    <xf numFmtId="0" fontId="0" fillId="0" borderId="0" xfId="61" applyBorder="1" applyAlignment="1" applyProtection="1">
      <alignment/>
      <protection locked="0"/>
    </xf>
    <xf numFmtId="0" fontId="10" fillId="0" borderId="0" xfId="61" applyFont="1" applyFill="1" applyBorder="1" applyAlignment="1" applyProtection="1">
      <alignment vertical="center"/>
      <protection locked="0"/>
    </xf>
    <xf numFmtId="0" fontId="10" fillId="0" borderId="0" xfId="61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5" fillId="0" borderId="28" xfId="61" applyFont="1" applyBorder="1" applyProtection="1">
      <alignment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 quotePrefix="1">
      <alignment vertical="top"/>
      <protection locked="0"/>
    </xf>
    <xf numFmtId="0" fontId="16" fillId="0" borderId="0" xfId="61" applyFont="1" applyBorder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>
      <alignment/>
    </xf>
    <xf numFmtId="0" fontId="16" fillId="0" borderId="0" xfId="0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61" applyFont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185" fontId="0" fillId="0" borderId="0" xfId="0" applyNumberFormat="1" applyBorder="1" applyAlignment="1" applyProtection="1">
      <alignment horizontal="right" vertical="center"/>
      <protection locked="0"/>
    </xf>
    <xf numFmtId="183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/>
      <protection locked="0"/>
    </xf>
    <xf numFmtId="0" fontId="0" fillId="0" borderId="18" xfId="61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188" fontId="0" fillId="0" borderId="18" xfId="61" applyNumberFormat="1" applyFont="1" applyBorder="1" applyAlignment="1" applyProtection="1">
      <alignment horizontal="center" vertical="center"/>
      <protection locked="0"/>
    </xf>
    <xf numFmtId="188" fontId="0" fillId="0" borderId="26" xfId="0" applyNumberFormat="1" applyBorder="1" applyAlignment="1" applyProtection="1">
      <alignment horizontal="center" vertical="center"/>
      <protection locked="0"/>
    </xf>
    <xf numFmtId="176" fontId="0" fillId="0" borderId="18" xfId="0" applyNumberFormat="1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18" xfId="61" applyFont="1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0" fillId="0" borderId="26" xfId="0" applyBorder="1" applyAlignment="1" applyProtection="1">
      <alignment horizontal="distributed" vertical="center"/>
      <protection locked="0"/>
    </xf>
    <xf numFmtId="0" fontId="0" fillId="0" borderId="10" xfId="6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0" xfId="61" applyFont="1" applyBorder="1" applyAlignment="1" applyProtection="1">
      <alignment horizontal="distributed" vertical="center"/>
      <protection locked="0"/>
    </xf>
    <xf numFmtId="184" fontId="0" fillId="0" borderId="0" xfId="0" applyNumberFormat="1" applyAlignment="1" applyProtection="1">
      <alignment/>
      <protection locked="0"/>
    </xf>
    <xf numFmtId="0" fontId="13" fillId="0" borderId="10" xfId="6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/>
      <protection locked="0"/>
    </xf>
    <xf numFmtId="0" fontId="13" fillId="0" borderId="10" xfId="61" applyFont="1" applyBorder="1" applyAlignment="1" applyProtection="1">
      <alignment horizontal="distributed"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/>
      <protection locked="0"/>
    </xf>
    <xf numFmtId="0" fontId="13" fillId="0" borderId="13" xfId="0" applyFont="1" applyBorder="1" applyAlignment="1" applyProtection="1">
      <alignment vertical="center"/>
      <protection hidden="1" locked="0"/>
    </xf>
    <xf numFmtId="0" fontId="13" fillId="0" borderId="10" xfId="0" applyFont="1" applyBorder="1" applyAlignment="1" applyProtection="1">
      <alignment/>
      <protection hidden="1" locked="0"/>
    </xf>
    <xf numFmtId="0" fontId="13" fillId="0" borderId="21" xfId="0" applyFont="1" applyBorder="1" applyAlignment="1" applyProtection="1">
      <alignment/>
      <protection hidden="1" locked="0"/>
    </xf>
    <xf numFmtId="0" fontId="13" fillId="0" borderId="22" xfId="0" applyFont="1" applyBorder="1" applyAlignment="1" applyProtection="1">
      <alignment/>
      <protection hidden="1" locked="0"/>
    </xf>
    <xf numFmtId="0" fontId="13" fillId="0" borderId="13" xfId="6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3" fillId="0" borderId="18" xfId="61" applyFont="1" applyBorder="1" applyAlignment="1" applyProtection="1">
      <alignment horizontal="distributed" vertical="center"/>
      <protection locked="0"/>
    </xf>
    <xf numFmtId="0" fontId="13" fillId="0" borderId="18" xfId="0" applyFont="1" applyBorder="1" applyAlignment="1" applyProtection="1">
      <alignment horizontal="distributed" vertical="center"/>
      <protection locked="0"/>
    </xf>
    <xf numFmtId="0" fontId="13" fillId="0" borderId="12" xfId="61" applyFont="1" applyBorder="1" applyAlignment="1" applyProtection="1">
      <alignment horizontal="left" vertical="center"/>
      <protection hidden="1"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/>
      <protection locked="0"/>
    </xf>
    <xf numFmtId="0" fontId="13" fillId="0" borderId="18" xfId="61" applyFont="1" applyBorder="1" applyAlignment="1" applyProtection="1">
      <alignment horizontal="center" vertical="center"/>
      <protection locked="0"/>
    </xf>
    <xf numFmtId="0" fontId="13" fillId="0" borderId="18" xfId="61" applyFont="1" applyBorder="1" applyAlignment="1" applyProtection="1">
      <alignment horizontal="distributed" vertical="center" wrapText="1"/>
      <protection locked="0"/>
    </xf>
    <xf numFmtId="0" fontId="13" fillId="0" borderId="26" xfId="0" applyFont="1" applyBorder="1" applyAlignment="1" applyProtection="1">
      <alignment wrapText="1"/>
      <protection locked="0"/>
    </xf>
    <xf numFmtId="185" fontId="13" fillId="0" borderId="12" xfId="61" applyNumberFormat="1" applyFont="1" applyBorder="1" applyAlignment="1" applyProtection="1">
      <alignment horizontal="center" vertical="center"/>
      <protection hidden="1" locked="0"/>
    </xf>
    <xf numFmtId="185" fontId="13" fillId="0" borderId="18" xfId="0" applyNumberFormat="1" applyFont="1" applyBorder="1" applyAlignment="1" applyProtection="1">
      <alignment horizontal="center" vertical="center"/>
      <protection locked="0"/>
    </xf>
    <xf numFmtId="185" fontId="13" fillId="0" borderId="21" xfId="0" applyNumberFormat="1" applyFont="1" applyBorder="1" applyAlignment="1" applyProtection="1">
      <alignment horizontal="center"/>
      <protection locked="0"/>
    </xf>
    <xf numFmtId="185" fontId="13" fillId="0" borderId="22" xfId="0" applyNumberFormat="1" applyFont="1" applyBorder="1" applyAlignment="1" applyProtection="1">
      <alignment horizontal="center"/>
      <protection locked="0"/>
    </xf>
    <xf numFmtId="0" fontId="13" fillId="0" borderId="18" xfId="61" applyFont="1" applyBorder="1" applyAlignment="1" applyProtection="1">
      <alignment vertical="center"/>
      <protection locked="0"/>
    </xf>
    <xf numFmtId="178" fontId="15" fillId="33" borderId="18" xfId="61" applyNumberFormat="1" applyFont="1" applyFill="1" applyBorder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vertical="center"/>
      <protection/>
    </xf>
    <xf numFmtId="0" fontId="13" fillId="33" borderId="22" xfId="0" applyFont="1" applyFill="1" applyBorder="1" applyAlignment="1" applyProtection="1">
      <alignment/>
      <protection/>
    </xf>
    <xf numFmtId="0" fontId="0" fillId="0" borderId="34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5" fillId="0" borderId="11" xfId="6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184" fontId="15" fillId="33" borderId="18" xfId="61" applyNumberFormat="1" applyFont="1" applyFill="1" applyBorder="1" applyAlignment="1" applyProtection="1">
      <alignment horizontal="center" vertical="center"/>
      <protection/>
    </xf>
    <xf numFmtId="184" fontId="13" fillId="33" borderId="18" xfId="0" applyNumberFormat="1" applyFont="1" applyFill="1" applyBorder="1" applyAlignment="1" applyProtection="1">
      <alignment vertical="center"/>
      <protection/>
    </xf>
    <xf numFmtId="176" fontId="13" fillId="0" borderId="18" xfId="0" applyNumberFormat="1" applyFont="1" applyBorder="1" applyAlignment="1" applyProtection="1">
      <alignment horizontal="center" vertical="center"/>
      <protection hidden="1" locked="0"/>
    </xf>
    <xf numFmtId="176" fontId="13" fillId="0" borderId="18" xfId="0" applyNumberFormat="1" applyFont="1" applyBorder="1" applyAlignment="1" applyProtection="1">
      <alignment horizontal="center" vertical="center"/>
      <protection locked="0"/>
    </xf>
    <xf numFmtId="176" fontId="13" fillId="0" borderId="26" xfId="0" applyNumberFormat="1" applyFont="1" applyBorder="1" applyAlignment="1" applyProtection="1">
      <alignment horizontal="center" vertical="center"/>
      <protection locked="0"/>
    </xf>
    <xf numFmtId="0" fontId="13" fillId="0" borderId="19" xfId="61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基準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7"/>
  <sheetViews>
    <sheetView tabSelected="1" view="pageBreakPreview" zoomScaleSheetLayoutView="100" zoomScalePageLayoutView="0" workbookViewId="0" topLeftCell="AN31">
      <selection activeCell="AT46" sqref="AT46"/>
    </sheetView>
  </sheetViews>
  <sheetFormatPr defaultColWidth="8.796875" defaultRowHeight="14.25"/>
  <cols>
    <col min="2" max="2" width="10.59765625" style="0" customWidth="1"/>
    <col min="3" max="3" width="4.59765625" style="0" customWidth="1"/>
    <col min="4" max="4" width="10.59765625" style="0" customWidth="1"/>
    <col min="5" max="5" width="1.59765625" style="0" customWidth="1"/>
    <col min="6" max="7" width="6.09765625" style="0" customWidth="1"/>
    <col min="8" max="8" width="2.59765625" style="0" customWidth="1"/>
    <col min="9" max="9" width="1.59765625" style="0" customWidth="1"/>
    <col min="10" max="10" width="3.59765625" style="0" customWidth="1"/>
    <col min="11" max="11" width="12.59765625" style="0" customWidth="1"/>
    <col min="12" max="12" width="1.59765625" style="0" customWidth="1"/>
    <col min="13" max="13" width="12.59765625" style="0" customWidth="1"/>
    <col min="14" max="15" width="1.59765625" style="0" customWidth="1"/>
    <col min="16" max="16" width="8.59765625" style="0" customWidth="1"/>
    <col min="17" max="17" width="1.59765625" style="0" customWidth="1"/>
    <col min="27" max="27" width="6.59765625" style="0" customWidth="1"/>
    <col min="29" max="29" width="1.59765625" style="0" customWidth="1"/>
    <col min="30" max="30" width="13.59765625" style="0" customWidth="1"/>
    <col min="31" max="32" width="1.59765625" style="0" customWidth="1"/>
    <col min="39" max="39" width="6.59765625" style="0" customWidth="1"/>
    <col min="40" max="40" width="7.59765625" style="0" customWidth="1"/>
    <col min="41" max="42" width="8.59765625" style="0" customWidth="1"/>
    <col min="43" max="43" width="5.59765625" style="0" customWidth="1"/>
    <col min="44" max="45" width="4.59765625" style="0" customWidth="1"/>
    <col min="46" max="46" width="4.09765625" style="0" customWidth="1"/>
    <col min="47" max="48" width="3.09765625" style="0" customWidth="1"/>
    <col min="49" max="49" width="4.59765625" style="0" customWidth="1"/>
    <col min="50" max="50" width="3.59765625" style="0" customWidth="1"/>
    <col min="51" max="52" width="5.09765625" style="0" customWidth="1"/>
    <col min="53" max="53" width="8.59765625" style="0" customWidth="1"/>
    <col min="54" max="54" width="9.59765625" style="0" customWidth="1"/>
    <col min="55" max="55" width="4.59765625" style="0" customWidth="1"/>
    <col min="56" max="56" width="3.09765625" style="0" customWidth="1"/>
  </cols>
  <sheetData>
    <row r="1" spans="1:56" ht="13.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0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2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</row>
    <row r="2" spans="1:56" ht="13.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53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5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</row>
    <row r="3" spans="1:56" ht="19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53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182"/>
      <c r="AM3" s="55"/>
      <c r="AN3" s="186" t="s">
        <v>106</v>
      </c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</row>
    <row r="4" spans="1:56" ht="19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53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5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</row>
    <row r="5" spans="1:56" ht="12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5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199" t="s">
        <v>0</v>
      </c>
      <c r="AY5" s="199"/>
      <c r="AZ5" s="196" t="s">
        <v>1</v>
      </c>
      <c r="BA5" s="197"/>
      <c r="BB5" s="194"/>
      <c r="BC5" s="191" t="s">
        <v>3</v>
      </c>
      <c r="BD5" s="49"/>
    </row>
    <row r="6" spans="1:56" ht="12.75" customHeight="1">
      <c r="A6" s="49"/>
      <c r="B6" s="49"/>
      <c r="C6" s="49"/>
      <c r="D6" s="49"/>
      <c r="E6" s="49"/>
      <c r="F6" s="185" t="s">
        <v>93</v>
      </c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49"/>
      <c r="R6" s="49"/>
      <c r="S6" s="49"/>
      <c r="T6" s="49"/>
      <c r="U6" s="49"/>
      <c r="V6" s="49"/>
      <c r="W6" s="49"/>
      <c r="X6" s="49"/>
      <c r="Y6" s="49"/>
      <c r="Z6" s="49"/>
      <c r="AA6" s="53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5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199"/>
      <c r="AY6" s="199"/>
      <c r="AZ6" s="196"/>
      <c r="BA6" s="197"/>
      <c r="BB6" s="194"/>
      <c r="BC6" s="191"/>
      <c r="BD6" s="49"/>
    </row>
    <row r="7" spans="1:56" ht="12.75" customHeight="1">
      <c r="A7" s="49"/>
      <c r="B7" s="49"/>
      <c r="C7" s="49"/>
      <c r="D7" s="49"/>
      <c r="E7" s="49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49"/>
      <c r="R7" s="49"/>
      <c r="S7" s="49"/>
      <c r="T7" s="49"/>
      <c r="U7" s="49"/>
      <c r="V7" s="49"/>
      <c r="W7" s="49"/>
      <c r="X7" s="49"/>
      <c r="Y7" s="49"/>
      <c r="Z7" s="49"/>
      <c r="AA7" s="53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5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196" t="s">
        <v>2</v>
      </c>
      <c r="BA7" s="197"/>
      <c r="BB7" s="195"/>
      <c r="BC7" s="192" t="s">
        <v>104</v>
      </c>
      <c r="BD7" s="193"/>
    </row>
    <row r="8" spans="1:56" ht="12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3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5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196"/>
      <c r="BA8" s="197"/>
      <c r="BB8" s="195"/>
      <c r="BC8" s="192"/>
      <c r="BD8" s="193"/>
    </row>
    <row r="9" spans="1:56" ht="12.75" customHeight="1">
      <c r="A9" s="58" t="s">
        <v>59</v>
      </c>
      <c r="B9" s="5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53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5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198" t="s">
        <v>9</v>
      </c>
      <c r="BA9" s="198"/>
      <c r="BB9" s="189"/>
      <c r="BC9" s="191" t="s">
        <v>4</v>
      </c>
      <c r="BD9" s="49"/>
    </row>
    <row r="10" spans="1:56" ht="12.75" customHeight="1" thickBot="1">
      <c r="A10" s="58"/>
      <c r="B10" s="58"/>
      <c r="C10" s="49"/>
      <c r="D10" s="49"/>
      <c r="E10" s="58" t="s">
        <v>61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49"/>
      <c r="S10" s="49"/>
      <c r="T10" s="49"/>
      <c r="U10" s="49"/>
      <c r="V10" s="49"/>
      <c r="W10" s="49"/>
      <c r="X10" s="49"/>
      <c r="Y10" s="49"/>
      <c r="Z10" s="49"/>
      <c r="AA10" s="53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5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198" t="s">
        <v>101</v>
      </c>
      <c r="BA10" s="198"/>
      <c r="BB10" s="189"/>
      <c r="BC10" s="191"/>
      <c r="BD10" s="49"/>
    </row>
    <row r="11" spans="1:56" ht="19.5" customHeight="1">
      <c r="A11" s="58" t="s">
        <v>60</v>
      </c>
      <c r="B11" s="58"/>
      <c r="C11" s="49"/>
      <c r="D11" s="49"/>
      <c r="E11" s="60"/>
      <c r="F11" s="219" t="s">
        <v>62</v>
      </c>
      <c r="G11" s="222"/>
      <c r="H11" s="222"/>
      <c r="I11" s="62"/>
      <c r="J11" s="228" t="s">
        <v>63</v>
      </c>
      <c r="K11" s="222"/>
      <c r="L11" s="229"/>
      <c r="M11" s="229"/>
      <c r="N11" s="63"/>
      <c r="O11" s="64"/>
      <c r="P11" s="219" t="s">
        <v>64</v>
      </c>
      <c r="Q11" s="65"/>
      <c r="R11" s="49"/>
      <c r="S11" s="49"/>
      <c r="T11" s="49"/>
      <c r="U11" s="49"/>
      <c r="V11" s="49"/>
      <c r="W11" s="49"/>
      <c r="X11" s="49"/>
      <c r="Y11" s="49"/>
      <c r="Z11" s="49"/>
      <c r="AA11" s="53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5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</row>
    <row r="12" spans="1:56" ht="19.5" customHeight="1" thickBot="1">
      <c r="A12" s="66" t="s">
        <v>83</v>
      </c>
      <c r="B12" s="58"/>
      <c r="C12" s="49"/>
      <c r="D12" s="49"/>
      <c r="E12" s="67"/>
      <c r="F12" s="220"/>
      <c r="G12" s="220"/>
      <c r="H12" s="220"/>
      <c r="I12" s="68"/>
      <c r="J12" s="230"/>
      <c r="K12" s="220"/>
      <c r="L12" s="220"/>
      <c r="M12" s="220"/>
      <c r="N12" s="68"/>
      <c r="O12" s="69"/>
      <c r="P12" s="220"/>
      <c r="Q12" s="70"/>
      <c r="R12" s="49"/>
      <c r="S12" s="49"/>
      <c r="T12" s="49"/>
      <c r="U12" s="49"/>
      <c r="V12" s="49"/>
      <c r="W12" s="49"/>
      <c r="X12" s="49"/>
      <c r="Y12" s="49"/>
      <c r="Z12" s="49"/>
      <c r="AA12" s="53"/>
      <c r="AB12" s="188" t="s">
        <v>103</v>
      </c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55"/>
      <c r="AN12" s="71" t="s">
        <v>5</v>
      </c>
      <c r="AO12" s="49" t="s">
        <v>6</v>
      </c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</row>
    <row r="13" spans="1:56" ht="19.5" customHeight="1">
      <c r="A13" s="58" t="s">
        <v>65</v>
      </c>
      <c r="B13" s="58"/>
      <c r="C13" s="49"/>
      <c r="D13" s="49"/>
      <c r="E13" s="60"/>
      <c r="F13" s="221" t="s">
        <v>66</v>
      </c>
      <c r="G13" s="222"/>
      <c r="H13" s="222"/>
      <c r="I13" s="61"/>
      <c r="J13" s="224"/>
      <c r="K13" s="225"/>
      <c r="L13" s="225"/>
      <c r="M13" s="225"/>
      <c r="N13" s="63"/>
      <c r="O13" s="64"/>
      <c r="P13" s="219" t="s">
        <v>78</v>
      </c>
      <c r="Q13" s="65"/>
      <c r="R13" s="49"/>
      <c r="S13" s="49"/>
      <c r="T13" s="49"/>
      <c r="U13" s="49"/>
      <c r="V13" s="49"/>
      <c r="W13" s="49"/>
      <c r="X13" s="49"/>
      <c r="Y13" s="49"/>
      <c r="Z13" s="49"/>
      <c r="AA13" s="53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55"/>
      <c r="AN13" s="49"/>
      <c r="AO13" s="49"/>
      <c r="AP13" s="72" t="s">
        <v>7</v>
      </c>
      <c r="AQ13" s="73">
        <f>K21</f>
        <v>500</v>
      </c>
      <c r="AR13" s="190" t="s">
        <v>10</v>
      </c>
      <c r="AS13" s="190"/>
      <c r="AT13" s="56" t="s">
        <v>8</v>
      </c>
      <c r="AU13" s="187">
        <f>IF($BB$5=" "," ",ROUND($BB$5/10000,2))</f>
        <v>0</v>
      </c>
      <c r="AV13" s="187"/>
      <c r="AW13" s="49" t="s">
        <v>11</v>
      </c>
      <c r="AX13" s="75" t="s">
        <v>12</v>
      </c>
      <c r="AY13" s="76">
        <f>IF(AU13=" "," ",ROUND(AQ13*AU13,0))</f>
        <v>0</v>
      </c>
      <c r="AZ13" s="49" t="s">
        <v>13</v>
      </c>
      <c r="BA13" s="49"/>
      <c r="BB13" s="49"/>
      <c r="BC13" s="49"/>
      <c r="BD13" s="49"/>
    </row>
    <row r="14" spans="1:56" ht="19.5" customHeight="1">
      <c r="A14" s="66" t="s">
        <v>83</v>
      </c>
      <c r="B14" s="58"/>
      <c r="C14" s="49"/>
      <c r="D14" s="49"/>
      <c r="E14" s="67"/>
      <c r="F14" s="223"/>
      <c r="G14" s="223"/>
      <c r="H14" s="223"/>
      <c r="I14" s="68"/>
      <c r="J14" s="226"/>
      <c r="K14" s="227"/>
      <c r="L14" s="227"/>
      <c r="M14" s="227"/>
      <c r="N14" s="68"/>
      <c r="O14" s="69"/>
      <c r="P14" s="223"/>
      <c r="Q14" s="70"/>
      <c r="R14" s="49"/>
      <c r="S14" s="49"/>
      <c r="T14" s="49"/>
      <c r="U14" s="49"/>
      <c r="V14" s="49"/>
      <c r="W14" s="49"/>
      <c r="X14" s="49"/>
      <c r="Y14" s="49"/>
      <c r="Z14" s="49"/>
      <c r="AA14" s="53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55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9.5" customHeight="1">
      <c r="A15" s="58" t="s">
        <v>91</v>
      </c>
      <c r="B15" s="58"/>
      <c r="C15" s="49"/>
      <c r="D15" s="49"/>
      <c r="E15" s="77"/>
      <c r="F15" s="231" t="s">
        <v>67</v>
      </c>
      <c r="G15" s="232"/>
      <c r="H15" s="232"/>
      <c r="I15" s="78"/>
      <c r="J15" s="233"/>
      <c r="K15" s="234"/>
      <c r="L15" s="234"/>
      <c r="M15" s="234"/>
      <c r="N15" s="79"/>
      <c r="O15" s="80"/>
      <c r="P15" s="236" t="s">
        <v>78</v>
      </c>
      <c r="Q15" s="81"/>
      <c r="R15" s="49"/>
      <c r="S15" s="49"/>
      <c r="T15" s="49"/>
      <c r="U15" s="49"/>
      <c r="V15" s="49"/>
      <c r="W15" s="49"/>
      <c r="X15" s="49"/>
      <c r="Y15" s="49"/>
      <c r="Z15" s="49"/>
      <c r="AA15" s="53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55"/>
      <c r="AN15" s="71" t="s">
        <v>14</v>
      </c>
      <c r="AO15" s="49" t="s">
        <v>15</v>
      </c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9.5" customHeight="1">
      <c r="A16" s="66" t="s">
        <v>83</v>
      </c>
      <c r="B16" s="58"/>
      <c r="C16" s="49"/>
      <c r="D16" s="49"/>
      <c r="E16" s="83"/>
      <c r="F16" s="223"/>
      <c r="G16" s="223"/>
      <c r="H16" s="223"/>
      <c r="I16" s="84"/>
      <c r="J16" s="235"/>
      <c r="K16" s="223"/>
      <c r="L16" s="223"/>
      <c r="M16" s="223"/>
      <c r="N16" s="84"/>
      <c r="O16" s="85"/>
      <c r="P16" s="223"/>
      <c r="Q16" s="86"/>
      <c r="R16" s="49"/>
      <c r="S16" s="49"/>
      <c r="T16" s="49"/>
      <c r="U16" s="49"/>
      <c r="V16" s="49"/>
      <c r="W16" s="49"/>
      <c r="X16" s="49"/>
      <c r="Y16" s="49"/>
      <c r="Z16" s="49"/>
      <c r="AA16" s="53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5"/>
      <c r="AN16" s="49"/>
      <c r="AO16" s="49" t="s">
        <v>16</v>
      </c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56" ht="19.5" customHeight="1">
      <c r="A17" s="58" t="s">
        <v>90</v>
      </c>
      <c r="B17" s="58"/>
      <c r="C17" s="49"/>
      <c r="D17" s="49"/>
      <c r="E17" s="87"/>
      <c r="F17" s="231" t="s">
        <v>68</v>
      </c>
      <c r="G17" s="232"/>
      <c r="H17" s="232"/>
      <c r="I17" s="88"/>
      <c r="J17" s="233"/>
      <c r="K17" s="234"/>
      <c r="L17" s="234"/>
      <c r="M17" s="234"/>
      <c r="N17" s="89"/>
      <c r="O17" s="90"/>
      <c r="P17" s="236" t="s">
        <v>78</v>
      </c>
      <c r="Q17" s="91"/>
      <c r="R17" s="49"/>
      <c r="S17" s="49"/>
      <c r="T17" s="49"/>
      <c r="U17" s="49"/>
      <c r="V17" s="49"/>
      <c r="W17" s="49"/>
      <c r="X17" s="49"/>
      <c r="Y17" s="49"/>
      <c r="Z17" s="49"/>
      <c r="AA17" s="53"/>
      <c r="AB17" s="54"/>
      <c r="AC17" s="54"/>
      <c r="AD17" s="54"/>
      <c r="AE17" s="54"/>
      <c r="AF17" s="54"/>
      <c r="AG17" s="92"/>
      <c r="AH17" s="92"/>
      <c r="AI17" s="92"/>
      <c r="AJ17" s="92"/>
      <c r="AK17" s="54"/>
      <c r="AL17" s="54"/>
      <c r="AM17" s="55"/>
      <c r="AN17" s="49"/>
      <c r="AO17" s="49" t="s">
        <v>17</v>
      </c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</row>
    <row r="18" spans="1:56" ht="19.5" customHeight="1">
      <c r="A18" s="66" t="s">
        <v>83</v>
      </c>
      <c r="B18" s="58"/>
      <c r="C18" s="93"/>
      <c r="D18" s="93"/>
      <c r="E18" s="67"/>
      <c r="F18" s="223"/>
      <c r="G18" s="223"/>
      <c r="H18" s="223"/>
      <c r="I18" s="68"/>
      <c r="J18" s="235"/>
      <c r="K18" s="223"/>
      <c r="L18" s="223"/>
      <c r="M18" s="223"/>
      <c r="N18" s="68"/>
      <c r="O18" s="69"/>
      <c r="P18" s="223"/>
      <c r="Q18" s="70"/>
      <c r="R18" s="59"/>
      <c r="S18" s="59"/>
      <c r="T18" s="59"/>
      <c r="U18" s="49"/>
      <c r="V18" s="49"/>
      <c r="W18" s="49"/>
      <c r="X18" s="49"/>
      <c r="Y18" s="49"/>
      <c r="Z18" s="49"/>
      <c r="AA18" s="53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55"/>
      <c r="AN18" s="49"/>
      <c r="AO18" s="49" t="s">
        <v>18</v>
      </c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</row>
    <row r="19" spans="1:56" ht="19.5" customHeight="1">
      <c r="A19" s="58" t="s">
        <v>92</v>
      </c>
      <c r="B19" s="58"/>
      <c r="C19" s="93"/>
      <c r="D19" s="93"/>
      <c r="E19" s="94"/>
      <c r="F19" s="231" t="s">
        <v>69</v>
      </c>
      <c r="G19" s="232"/>
      <c r="H19" s="232"/>
      <c r="I19" s="95"/>
      <c r="J19" s="239"/>
      <c r="K19" s="240"/>
      <c r="L19" s="240"/>
      <c r="M19" s="240"/>
      <c r="N19" s="96"/>
      <c r="O19" s="97"/>
      <c r="P19" s="236" t="s">
        <v>79</v>
      </c>
      <c r="Q19" s="81"/>
      <c r="R19" s="59"/>
      <c r="S19" s="59"/>
      <c r="T19" s="59"/>
      <c r="U19" s="49"/>
      <c r="V19" s="49"/>
      <c r="W19" s="49"/>
      <c r="X19" s="49"/>
      <c r="Y19" s="49"/>
      <c r="Z19" s="49"/>
      <c r="AA19" s="53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55"/>
      <c r="AN19" s="49"/>
      <c r="AO19" s="49" t="s">
        <v>19</v>
      </c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</row>
    <row r="20" spans="1:56" ht="19.5" customHeight="1">
      <c r="A20" s="66" t="s">
        <v>84</v>
      </c>
      <c r="B20" s="49"/>
      <c r="C20" s="93"/>
      <c r="D20" s="93"/>
      <c r="E20" s="83"/>
      <c r="F20" s="223"/>
      <c r="G20" s="223"/>
      <c r="H20" s="223"/>
      <c r="I20" s="84"/>
      <c r="J20" s="241"/>
      <c r="K20" s="242"/>
      <c r="L20" s="242"/>
      <c r="M20" s="242"/>
      <c r="N20" s="84"/>
      <c r="O20" s="85"/>
      <c r="P20" s="223"/>
      <c r="Q20" s="86"/>
      <c r="R20" s="59"/>
      <c r="S20" s="59"/>
      <c r="T20" s="59"/>
      <c r="U20" s="49"/>
      <c r="V20" s="49"/>
      <c r="W20" s="49"/>
      <c r="X20" s="49"/>
      <c r="Y20" s="49"/>
      <c r="Z20" s="49"/>
      <c r="AA20" s="53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55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</row>
    <row r="21" spans="1:56" ht="19.5" customHeight="1">
      <c r="A21" s="58" t="s">
        <v>85</v>
      </c>
      <c r="B21" s="49"/>
      <c r="C21" s="93"/>
      <c r="D21" s="93"/>
      <c r="E21" s="53"/>
      <c r="F21" s="231" t="s">
        <v>70</v>
      </c>
      <c r="G21" s="232"/>
      <c r="H21" s="232"/>
      <c r="I21" s="98"/>
      <c r="J21" s="42"/>
      <c r="K21" s="244">
        <v>500</v>
      </c>
      <c r="L21" s="245"/>
      <c r="M21" s="245"/>
      <c r="N21" s="99"/>
      <c r="O21" s="100"/>
      <c r="P21" s="243" t="s">
        <v>80</v>
      </c>
      <c r="Q21" s="91"/>
      <c r="R21" s="252" t="s">
        <v>71</v>
      </c>
      <c r="S21" s="190"/>
      <c r="T21" s="59"/>
      <c r="U21" s="49"/>
      <c r="V21" s="49"/>
      <c r="W21" s="49"/>
      <c r="X21" s="49"/>
      <c r="Y21" s="49"/>
      <c r="Z21" s="49"/>
      <c r="AA21" s="53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5"/>
      <c r="AN21" s="71" t="s">
        <v>20</v>
      </c>
      <c r="AO21" s="49" t="s">
        <v>21</v>
      </c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</row>
    <row r="22" spans="1:56" ht="19.5" customHeight="1">
      <c r="A22" s="49"/>
      <c r="B22" s="49"/>
      <c r="C22" s="93"/>
      <c r="D22" s="93"/>
      <c r="E22" s="67"/>
      <c r="F22" s="223"/>
      <c r="G22" s="223"/>
      <c r="H22" s="223"/>
      <c r="I22" s="68"/>
      <c r="J22" s="101"/>
      <c r="K22" s="246"/>
      <c r="L22" s="246"/>
      <c r="M22" s="246"/>
      <c r="N22" s="102"/>
      <c r="O22" s="69"/>
      <c r="P22" s="223"/>
      <c r="Q22" s="70"/>
      <c r="R22" s="253"/>
      <c r="S22" s="190"/>
      <c r="T22" s="59"/>
      <c r="U22" s="49"/>
      <c r="V22" s="49"/>
      <c r="W22" s="49"/>
      <c r="X22" s="49"/>
      <c r="Y22" s="49"/>
      <c r="Z22" s="49"/>
      <c r="AA22" s="53"/>
      <c r="AB22" s="54"/>
      <c r="AC22" s="54"/>
      <c r="AD22" s="54"/>
      <c r="AE22" s="54"/>
      <c r="AF22" s="54"/>
      <c r="AG22" s="92"/>
      <c r="AH22" s="92"/>
      <c r="AI22" s="92"/>
      <c r="AJ22" s="92"/>
      <c r="AK22" s="54"/>
      <c r="AL22" s="54"/>
      <c r="AM22" s="55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</row>
    <row r="23" spans="1:56" ht="19.5" customHeight="1">
      <c r="A23" s="49"/>
      <c r="B23" s="49"/>
      <c r="C23" s="93"/>
      <c r="D23" s="93"/>
      <c r="E23" s="94"/>
      <c r="F23" s="231" t="s">
        <v>76</v>
      </c>
      <c r="G23" s="231"/>
      <c r="H23" s="231"/>
      <c r="I23" s="95"/>
      <c r="J23" s="43"/>
      <c r="K23" s="264">
        <v>0.032</v>
      </c>
      <c r="L23" s="265"/>
      <c r="M23" s="265"/>
      <c r="N23" s="103"/>
      <c r="O23" s="269" t="s">
        <v>81</v>
      </c>
      <c r="P23" s="270"/>
      <c r="Q23" s="271"/>
      <c r="R23" s="252" t="s">
        <v>71</v>
      </c>
      <c r="S23" s="190"/>
      <c r="T23" s="59"/>
      <c r="U23" s="49"/>
      <c r="V23" s="49"/>
      <c r="W23" s="49"/>
      <c r="X23" s="49"/>
      <c r="Y23" s="49"/>
      <c r="Z23" s="49"/>
      <c r="AA23" s="53"/>
      <c r="AB23" s="54"/>
      <c r="AC23" s="54"/>
      <c r="AD23" s="54"/>
      <c r="AE23" s="54"/>
      <c r="AF23" s="54"/>
      <c r="AG23" s="92"/>
      <c r="AH23" s="92"/>
      <c r="AI23" s="92"/>
      <c r="AJ23" s="92"/>
      <c r="AK23" s="54"/>
      <c r="AL23" s="54"/>
      <c r="AM23" s="55"/>
      <c r="AN23" s="49"/>
      <c r="AO23" s="49"/>
      <c r="AP23" s="49" t="s">
        <v>100</v>
      </c>
      <c r="AQ23" s="49"/>
      <c r="AR23" s="49"/>
      <c r="AS23" s="218">
        <f>K23</f>
        <v>0.032</v>
      </c>
      <c r="AT23" s="190"/>
      <c r="AU23" s="49" t="s">
        <v>26</v>
      </c>
      <c r="AV23" s="49"/>
      <c r="AW23" s="49"/>
      <c r="AX23" s="49"/>
      <c r="AY23" s="49"/>
      <c r="AZ23" s="49"/>
      <c r="BA23" s="49"/>
      <c r="BB23" s="49"/>
      <c r="BC23" s="49"/>
      <c r="BD23" s="49"/>
    </row>
    <row r="24" spans="1:56" ht="19.5" customHeight="1">
      <c r="A24" s="49"/>
      <c r="B24" s="49"/>
      <c r="C24" s="93"/>
      <c r="D24" s="93"/>
      <c r="E24" s="83"/>
      <c r="F24" s="223"/>
      <c r="G24" s="223"/>
      <c r="H24" s="223"/>
      <c r="I24" s="84"/>
      <c r="J24" s="104"/>
      <c r="K24" s="246"/>
      <c r="L24" s="246"/>
      <c r="M24" s="246"/>
      <c r="N24" s="105"/>
      <c r="O24" s="272"/>
      <c r="P24" s="273"/>
      <c r="Q24" s="274"/>
      <c r="R24" s="253"/>
      <c r="S24" s="190"/>
      <c r="T24" s="74"/>
      <c r="U24" s="49"/>
      <c r="V24" s="49"/>
      <c r="W24" s="49"/>
      <c r="X24" s="49"/>
      <c r="Y24" s="49"/>
      <c r="Z24" s="49"/>
      <c r="AA24" s="53"/>
      <c r="AB24" s="54"/>
      <c r="AC24" s="54"/>
      <c r="AD24" s="106"/>
      <c r="AE24" s="107"/>
      <c r="AF24" s="107"/>
      <c r="AG24" s="108"/>
      <c r="AH24" s="109"/>
      <c r="AI24" s="109"/>
      <c r="AJ24" s="109"/>
      <c r="AK24" s="109"/>
      <c r="AL24" s="54"/>
      <c r="AM24" s="55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</row>
    <row r="25" spans="1:56" ht="19.5" customHeight="1">
      <c r="A25" s="49"/>
      <c r="B25" s="49"/>
      <c r="C25" s="93"/>
      <c r="D25" s="93"/>
      <c r="E25" s="94"/>
      <c r="F25" s="237" t="s">
        <v>77</v>
      </c>
      <c r="G25" s="237"/>
      <c r="H25" s="237"/>
      <c r="I25" s="95"/>
      <c r="J25" s="44"/>
      <c r="K25" s="266"/>
      <c r="L25" s="267"/>
      <c r="M25" s="267"/>
      <c r="N25" s="96"/>
      <c r="O25" s="97"/>
      <c r="P25" s="200" t="s">
        <v>82</v>
      </c>
      <c r="Q25" s="81"/>
      <c r="R25" s="110"/>
      <c r="S25" s="57"/>
      <c r="T25" s="74"/>
      <c r="U25" s="49"/>
      <c r="V25" s="49"/>
      <c r="W25" s="49"/>
      <c r="X25" s="49"/>
      <c r="Y25" s="49"/>
      <c r="Z25" s="49"/>
      <c r="AA25" s="53"/>
      <c r="AB25" s="54"/>
      <c r="AC25" s="54"/>
      <c r="AD25" s="111"/>
      <c r="AE25" s="112"/>
      <c r="AF25" s="112"/>
      <c r="AG25" s="109"/>
      <c r="AH25" s="109"/>
      <c r="AI25" s="109"/>
      <c r="AJ25" s="109"/>
      <c r="AK25" s="109"/>
      <c r="AL25" s="54"/>
      <c r="AM25" s="55"/>
      <c r="AN25" s="49"/>
      <c r="AO25" s="49" t="s">
        <v>22</v>
      </c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</row>
    <row r="26" spans="1:56" ht="19.5" customHeight="1" thickBot="1">
      <c r="A26" s="49"/>
      <c r="B26" s="49"/>
      <c r="C26" s="93"/>
      <c r="D26" s="93"/>
      <c r="E26" s="113"/>
      <c r="F26" s="238"/>
      <c r="G26" s="238"/>
      <c r="H26" s="238"/>
      <c r="I26" s="114"/>
      <c r="J26" s="115"/>
      <c r="K26" s="268"/>
      <c r="L26" s="268"/>
      <c r="M26" s="268"/>
      <c r="N26" s="114"/>
      <c r="O26" s="116"/>
      <c r="P26" s="201"/>
      <c r="Q26" s="117"/>
      <c r="R26" s="49"/>
      <c r="S26" s="93"/>
      <c r="T26" s="93"/>
      <c r="U26" s="49"/>
      <c r="V26" s="49"/>
      <c r="W26" s="49"/>
      <c r="X26" s="49"/>
      <c r="Y26" s="49"/>
      <c r="Z26" s="49"/>
      <c r="AA26" s="53"/>
      <c r="AB26" s="54"/>
      <c r="AC26" s="118"/>
      <c r="AD26" s="119"/>
      <c r="AE26" s="120"/>
      <c r="AF26" s="120"/>
      <c r="AG26" s="121"/>
      <c r="AH26" s="121"/>
      <c r="AI26" s="121"/>
      <c r="AJ26" s="121"/>
      <c r="AK26" s="121"/>
      <c r="AL26" s="54"/>
      <c r="AM26" s="55"/>
      <c r="AN26" s="49"/>
      <c r="AO26" s="72" t="s">
        <v>23</v>
      </c>
      <c r="AP26" s="122">
        <f>AS23</f>
        <v>0.032</v>
      </c>
      <c r="AQ26" s="49" t="s">
        <v>24</v>
      </c>
      <c r="AR26" s="49"/>
      <c r="AS26" s="49"/>
      <c r="AT26" s="187">
        <f>IF($BB$5=" "," ",ROUND($BB$5/10000,2))</f>
        <v>0</v>
      </c>
      <c r="AU26" s="187"/>
      <c r="AV26" s="49" t="s">
        <v>25</v>
      </c>
      <c r="AW26" s="49"/>
      <c r="AX26" s="187">
        <f>IF(AT26=" "," ",ROUND(AP26*AT26,3))</f>
        <v>0</v>
      </c>
      <c r="AY26" s="187"/>
      <c r="AZ26" s="49" t="s">
        <v>27</v>
      </c>
      <c r="BA26" s="49"/>
      <c r="BB26" s="49"/>
      <c r="BC26" s="49"/>
      <c r="BD26" s="49"/>
    </row>
    <row r="27" spans="1:56" ht="19.5" customHeight="1">
      <c r="A27" s="49"/>
      <c r="B27" s="49"/>
      <c r="C27" s="93"/>
      <c r="D27" s="93"/>
      <c r="E27" s="49"/>
      <c r="F27" s="49"/>
      <c r="G27" s="49"/>
      <c r="H27" s="49"/>
      <c r="I27" s="49"/>
      <c r="J27" s="49"/>
      <c r="K27" s="49"/>
      <c r="L27" s="49"/>
      <c r="M27" s="123" t="s">
        <v>87</v>
      </c>
      <c r="N27" s="49"/>
      <c r="O27" s="49"/>
      <c r="P27" s="49"/>
      <c r="Q27" s="49"/>
      <c r="R27" s="49"/>
      <c r="S27" s="49"/>
      <c r="T27" s="93"/>
      <c r="U27" s="49"/>
      <c r="V27" s="49"/>
      <c r="W27" s="49"/>
      <c r="X27" s="49"/>
      <c r="Y27" s="49"/>
      <c r="Z27" s="49"/>
      <c r="AA27" s="53"/>
      <c r="AB27" s="54"/>
      <c r="AC27" s="53"/>
      <c r="AD27" s="217" t="s">
        <v>55</v>
      </c>
      <c r="AE27" s="124"/>
      <c r="AF27" s="125"/>
      <c r="AG27" s="214" t="str">
        <f>IF(J13=0," ",J13)</f>
        <v> </v>
      </c>
      <c r="AH27" s="215"/>
      <c r="AI27" s="215"/>
      <c r="AJ27" s="215"/>
      <c r="AK27" s="216"/>
      <c r="AL27" s="54"/>
      <c r="AM27" s="55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</row>
    <row r="28" spans="1:56" ht="19.5" customHeight="1" thickBot="1">
      <c r="A28" s="49"/>
      <c r="B28" s="49"/>
      <c r="C28" s="93"/>
      <c r="D28" s="93"/>
      <c r="E28" s="59" t="s">
        <v>74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93"/>
      <c r="U28" s="49"/>
      <c r="V28" s="49"/>
      <c r="W28" s="49"/>
      <c r="X28" s="49"/>
      <c r="Y28" s="49"/>
      <c r="Z28" s="49"/>
      <c r="AA28" s="53"/>
      <c r="AB28" s="54"/>
      <c r="AC28" s="126"/>
      <c r="AD28" s="212"/>
      <c r="AE28" s="127"/>
      <c r="AF28" s="128"/>
      <c r="AG28" s="205"/>
      <c r="AH28" s="205"/>
      <c r="AI28" s="205"/>
      <c r="AJ28" s="205"/>
      <c r="AK28" s="206"/>
      <c r="AL28" s="54"/>
      <c r="AM28" s="55"/>
      <c r="AN28" s="71" t="s">
        <v>28</v>
      </c>
      <c r="AO28" s="49" t="s">
        <v>29</v>
      </c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</row>
    <row r="29" spans="1:56" ht="19.5" customHeight="1">
      <c r="A29" s="49"/>
      <c r="B29" s="49"/>
      <c r="C29" s="129"/>
      <c r="D29" s="93"/>
      <c r="E29" s="49"/>
      <c r="F29" s="254" t="s">
        <v>86</v>
      </c>
      <c r="G29" s="255"/>
      <c r="H29" s="255"/>
      <c r="I29" s="256"/>
      <c r="J29" s="260" t="e">
        <f>IF(AZ39=" "," ",FIXED(AZ39,0)&amp;"ｍｍ以下")</f>
        <v>#DIV/0!</v>
      </c>
      <c r="K29" s="261"/>
      <c r="L29" s="49"/>
      <c r="M29" s="49"/>
      <c r="N29" s="49"/>
      <c r="O29" s="49"/>
      <c r="P29" s="49"/>
      <c r="Q29" s="49"/>
      <c r="R29" s="93"/>
      <c r="S29" s="93"/>
      <c r="T29" s="93"/>
      <c r="U29" s="49"/>
      <c r="V29" s="49"/>
      <c r="W29" s="49"/>
      <c r="X29" s="49"/>
      <c r="Y29" s="49"/>
      <c r="Z29" s="49"/>
      <c r="AA29" s="53"/>
      <c r="AB29" s="54"/>
      <c r="AC29" s="94"/>
      <c r="AD29" s="211" t="s">
        <v>56</v>
      </c>
      <c r="AE29" s="130"/>
      <c r="AF29" s="131"/>
      <c r="AG29" s="202" t="str">
        <f>IF(J15=0," ",J15)</f>
        <v> </v>
      </c>
      <c r="AH29" s="203"/>
      <c r="AI29" s="203"/>
      <c r="AJ29" s="203"/>
      <c r="AK29" s="204"/>
      <c r="AL29" s="54"/>
      <c r="AM29" s="55"/>
      <c r="AN29" s="49"/>
      <c r="AO29" s="72" t="s">
        <v>30</v>
      </c>
      <c r="AP29" s="49" t="s">
        <v>31</v>
      </c>
      <c r="AQ29" s="49"/>
      <c r="AR29" s="49"/>
      <c r="AS29" s="49"/>
      <c r="AT29" s="49" t="s">
        <v>32</v>
      </c>
      <c r="AU29" s="49"/>
      <c r="AV29" s="72" t="s">
        <v>33</v>
      </c>
      <c r="AW29" s="49" t="s">
        <v>38</v>
      </c>
      <c r="AX29" s="49"/>
      <c r="AY29" s="49"/>
      <c r="AZ29" s="49"/>
      <c r="BA29" s="49"/>
      <c r="BB29" s="49"/>
      <c r="BC29" s="49"/>
      <c r="BD29" s="49"/>
    </row>
    <row r="30" spans="1:56" ht="19.5" customHeight="1" thickBot="1">
      <c r="A30" s="66"/>
      <c r="B30" s="58"/>
      <c r="C30" s="93"/>
      <c r="D30" s="93"/>
      <c r="E30" s="49"/>
      <c r="F30" s="257"/>
      <c r="G30" s="258"/>
      <c r="H30" s="258"/>
      <c r="I30" s="259"/>
      <c r="J30" s="262"/>
      <c r="K30" s="263"/>
      <c r="L30" s="49"/>
      <c r="M30" s="49"/>
      <c r="N30" s="49"/>
      <c r="O30" s="49"/>
      <c r="P30" s="49"/>
      <c r="Q30" s="49"/>
      <c r="R30" s="49"/>
      <c r="S30" s="93"/>
      <c r="T30" s="59"/>
      <c r="U30" s="49"/>
      <c r="V30" s="49"/>
      <c r="W30" s="49"/>
      <c r="X30" s="49"/>
      <c r="Y30" s="49"/>
      <c r="Z30" s="49"/>
      <c r="AA30" s="53"/>
      <c r="AB30" s="54"/>
      <c r="AC30" s="126"/>
      <c r="AD30" s="212"/>
      <c r="AE30" s="132"/>
      <c r="AF30" s="133"/>
      <c r="AG30" s="205"/>
      <c r="AH30" s="205"/>
      <c r="AI30" s="205"/>
      <c r="AJ30" s="205"/>
      <c r="AK30" s="206"/>
      <c r="AL30" s="54"/>
      <c r="AM30" s="55"/>
      <c r="AN30" s="49"/>
      <c r="AO30" s="49"/>
      <c r="AP30" s="49"/>
      <c r="AQ30" s="49"/>
      <c r="AR30" s="49"/>
      <c r="AS30" s="49"/>
      <c r="AT30" s="49"/>
      <c r="AU30" s="49"/>
      <c r="AV30" s="72" t="s">
        <v>34</v>
      </c>
      <c r="AW30" s="49" t="s">
        <v>105</v>
      </c>
      <c r="AX30" s="49"/>
      <c r="AY30" s="49">
        <v>0.6</v>
      </c>
      <c r="AZ30" s="49" t="s">
        <v>39</v>
      </c>
      <c r="BA30" s="49"/>
      <c r="BB30" s="49"/>
      <c r="BC30" s="49"/>
      <c r="BD30" s="49"/>
    </row>
    <row r="31" spans="1:56" ht="19.5" customHeight="1">
      <c r="A31" s="58"/>
      <c r="B31" s="134"/>
      <c r="C31" s="54"/>
      <c r="D31" s="93"/>
      <c r="E31" s="49"/>
      <c r="F31" s="123" t="s">
        <v>54</v>
      </c>
      <c r="G31" s="135"/>
      <c r="H31" s="135"/>
      <c r="I31" s="135"/>
      <c r="J31" s="135"/>
      <c r="K31" s="135"/>
      <c r="L31" s="49"/>
      <c r="M31" s="49"/>
      <c r="N31" s="49"/>
      <c r="O31" s="49"/>
      <c r="P31" s="49"/>
      <c r="Q31" s="49"/>
      <c r="R31" s="59"/>
      <c r="S31" s="136"/>
      <c r="T31" s="136"/>
      <c r="U31" s="49"/>
      <c r="V31" s="49"/>
      <c r="W31" s="49"/>
      <c r="X31" s="49"/>
      <c r="Y31" s="49"/>
      <c r="Z31" s="49"/>
      <c r="AA31" s="53"/>
      <c r="AB31" s="54"/>
      <c r="AC31" s="53"/>
      <c r="AD31" s="211" t="s">
        <v>57</v>
      </c>
      <c r="AE31" s="137"/>
      <c r="AF31" s="138"/>
      <c r="AG31" s="202" t="str">
        <f>IF(J17=0," ",J17)</f>
        <v> </v>
      </c>
      <c r="AH31" s="203"/>
      <c r="AI31" s="203"/>
      <c r="AJ31" s="203"/>
      <c r="AK31" s="204"/>
      <c r="AL31" s="54"/>
      <c r="AM31" s="55"/>
      <c r="AN31" s="49"/>
      <c r="AO31" s="49"/>
      <c r="AP31" s="49"/>
      <c r="AQ31" s="49"/>
      <c r="AR31" s="49"/>
      <c r="AS31" s="49"/>
      <c r="AT31" s="49"/>
      <c r="AU31" s="49"/>
      <c r="AV31" s="72" t="s">
        <v>35</v>
      </c>
      <c r="AW31" s="49" t="s">
        <v>95</v>
      </c>
      <c r="AX31" s="49"/>
      <c r="AY31" s="49"/>
      <c r="AZ31" s="49"/>
      <c r="BA31" s="49"/>
      <c r="BB31" s="49"/>
      <c r="BC31" s="49"/>
      <c r="BD31" s="49"/>
    </row>
    <row r="32" spans="1:56" ht="19.5" customHeight="1">
      <c r="A32" s="66"/>
      <c r="B32" s="139"/>
      <c r="C32" s="129"/>
      <c r="D32" s="93"/>
      <c r="E32" s="49"/>
      <c r="F32" s="140"/>
      <c r="G32" s="140"/>
      <c r="H32" s="140"/>
      <c r="I32" s="140"/>
      <c r="J32" s="140"/>
      <c r="K32" s="140"/>
      <c r="L32" s="49"/>
      <c r="M32" s="49"/>
      <c r="N32" s="49"/>
      <c r="O32" s="49"/>
      <c r="P32" s="49"/>
      <c r="Q32" s="49"/>
      <c r="R32" s="49"/>
      <c r="S32" s="93"/>
      <c r="T32" s="141"/>
      <c r="U32" s="49"/>
      <c r="V32" s="49"/>
      <c r="W32" s="49"/>
      <c r="X32" s="49"/>
      <c r="Y32" s="49"/>
      <c r="Z32" s="49"/>
      <c r="AA32" s="53"/>
      <c r="AB32" s="54"/>
      <c r="AC32" s="126"/>
      <c r="AD32" s="212"/>
      <c r="AE32" s="127"/>
      <c r="AF32" s="128"/>
      <c r="AG32" s="205"/>
      <c r="AH32" s="205"/>
      <c r="AI32" s="205"/>
      <c r="AJ32" s="205"/>
      <c r="AK32" s="206"/>
      <c r="AL32" s="54"/>
      <c r="AM32" s="55"/>
      <c r="AN32" s="49"/>
      <c r="AO32" s="49"/>
      <c r="AP32" s="49"/>
      <c r="AQ32" s="49"/>
      <c r="AR32" s="49"/>
      <c r="AS32" s="49"/>
      <c r="AT32" s="49"/>
      <c r="AU32" s="49"/>
      <c r="AV32" s="72" t="s">
        <v>36</v>
      </c>
      <c r="AW32" s="49" t="s">
        <v>40</v>
      </c>
      <c r="AX32" s="49"/>
      <c r="AY32" s="49"/>
      <c r="AZ32" s="49"/>
      <c r="BA32" s="49"/>
      <c r="BB32" s="49"/>
      <c r="BC32" s="49"/>
      <c r="BD32" s="49"/>
    </row>
    <row r="33" spans="1:56" ht="19.5" customHeight="1" thickBot="1">
      <c r="A33" s="58"/>
      <c r="B33" s="139"/>
      <c r="C33" s="141"/>
      <c r="D33" s="93"/>
      <c r="E33" s="49"/>
      <c r="F33" s="180" t="s">
        <v>96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110"/>
      <c r="T33" s="141"/>
      <c r="U33" s="49"/>
      <c r="V33" s="49"/>
      <c r="W33" s="49"/>
      <c r="X33" s="49"/>
      <c r="Y33" s="49"/>
      <c r="Z33" s="49"/>
      <c r="AA33" s="53"/>
      <c r="AB33" s="54"/>
      <c r="AC33" s="53"/>
      <c r="AD33" s="211" t="s">
        <v>58</v>
      </c>
      <c r="AE33" s="124"/>
      <c r="AF33" s="125"/>
      <c r="AG33" s="142"/>
      <c r="AH33" s="207" t="str">
        <f>IF(J19=0," ",ROUND(J19,0))</f>
        <v> </v>
      </c>
      <c r="AI33" s="209" t="str">
        <f>IF(J19=0," ","㎡")</f>
        <v> </v>
      </c>
      <c r="AJ33" s="142"/>
      <c r="AK33" s="143"/>
      <c r="AL33" s="54"/>
      <c r="AM33" s="55"/>
      <c r="AN33" s="49"/>
      <c r="AO33" s="49"/>
      <c r="AP33" s="49"/>
      <c r="AQ33" s="49"/>
      <c r="AR33" s="49"/>
      <c r="AS33" s="49"/>
      <c r="AT33" s="49"/>
      <c r="AU33" s="49"/>
      <c r="AV33" s="72" t="s">
        <v>37</v>
      </c>
      <c r="AW33" s="49" t="s">
        <v>41</v>
      </c>
      <c r="AX33" s="49"/>
      <c r="AY33" s="49"/>
      <c r="AZ33" s="49"/>
      <c r="BA33" s="49"/>
      <c r="BB33" s="49"/>
      <c r="BC33" s="49"/>
      <c r="BD33" s="49"/>
    </row>
    <row r="34" spans="1:56" ht="19.5" customHeight="1" thickBot="1">
      <c r="A34" s="66"/>
      <c r="B34" s="139"/>
      <c r="C34" s="129"/>
      <c r="D34" s="93"/>
      <c r="E34" s="49"/>
      <c r="F34" s="248"/>
      <c r="G34" s="2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110"/>
      <c r="T34" s="141"/>
      <c r="U34" s="49"/>
      <c r="V34" s="49"/>
      <c r="W34" s="49"/>
      <c r="X34" s="49"/>
      <c r="Y34" s="49"/>
      <c r="Z34" s="49"/>
      <c r="AA34" s="53"/>
      <c r="AB34" s="54"/>
      <c r="AC34" s="144"/>
      <c r="AD34" s="213"/>
      <c r="AE34" s="145"/>
      <c r="AF34" s="146"/>
      <c r="AG34" s="147"/>
      <c r="AH34" s="208"/>
      <c r="AI34" s="210"/>
      <c r="AJ34" s="147"/>
      <c r="AK34" s="148"/>
      <c r="AL34" s="54"/>
      <c r="AM34" s="55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</row>
    <row r="35" spans="1:56" ht="19.5" customHeight="1" thickBot="1">
      <c r="A35" s="58"/>
      <c r="B35" s="139"/>
      <c r="C35" s="136"/>
      <c r="D35" s="93"/>
      <c r="E35" s="49"/>
      <c r="F35" s="250"/>
      <c r="G35" s="251"/>
      <c r="H35" s="49"/>
      <c r="I35" s="49" t="s">
        <v>98</v>
      </c>
      <c r="J35" s="49"/>
      <c r="K35" s="49"/>
      <c r="L35" s="49"/>
      <c r="M35" s="49"/>
      <c r="N35" s="49"/>
      <c r="O35" s="49"/>
      <c r="P35" s="49"/>
      <c r="Q35" s="49"/>
      <c r="R35" s="49"/>
      <c r="S35" s="110"/>
      <c r="T35" s="141"/>
      <c r="U35" s="49"/>
      <c r="V35" s="49"/>
      <c r="W35" s="49"/>
      <c r="X35" s="49"/>
      <c r="Y35" s="49"/>
      <c r="Z35" s="49"/>
      <c r="AA35" s="53"/>
      <c r="AB35" s="54"/>
      <c r="AC35" s="51"/>
      <c r="AD35" s="149"/>
      <c r="AE35" s="150"/>
      <c r="AF35" s="150"/>
      <c r="AG35" s="151"/>
      <c r="AH35" s="150"/>
      <c r="AI35" s="152"/>
      <c r="AJ35" s="151"/>
      <c r="AK35" s="151"/>
      <c r="AL35" s="54"/>
      <c r="AM35" s="55"/>
      <c r="AN35" s="49"/>
      <c r="AO35" s="72" t="s">
        <v>30</v>
      </c>
      <c r="AP35" s="153">
        <f>IF(AX26=" "," ",AX26)</f>
        <v>0</v>
      </c>
      <c r="AQ35" s="49" t="s">
        <v>42</v>
      </c>
      <c r="AR35" s="49"/>
      <c r="AS35" s="49"/>
      <c r="AT35" s="49">
        <v>0.6</v>
      </c>
      <c r="AU35" s="49" t="s">
        <v>43</v>
      </c>
      <c r="AV35" s="49" t="s">
        <v>88</v>
      </c>
      <c r="AW35" s="49"/>
      <c r="AX35" s="49"/>
      <c r="AY35" s="49">
        <f>IF(BB9=" "," ",BB9)</f>
        <v>0</v>
      </c>
      <c r="AZ35" s="49" t="s">
        <v>89</v>
      </c>
      <c r="BA35" s="154" t="e">
        <f>IF(AP35=" "," ",ROUND(AP35/(AT35*SQRT((2*9.8*AY35))),5))</f>
        <v>#DIV/0!</v>
      </c>
      <c r="BB35" s="49" t="s">
        <v>44</v>
      </c>
      <c r="BC35" s="49"/>
      <c r="BD35" s="49"/>
    </row>
    <row r="36" spans="1:56" ht="19.5" customHeight="1">
      <c r="A36" s="155"/>
      <c r="B36" s="155"/>
      <c r="C36" s="156"/>
      <c r="D36" s="157"/>
      <c r="E36" s="49"/>
      <c r="F36" s="181" t="s">
        <v>99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158"/>
      <c r="S36" s="159"/>
      <c r="T36" s="160"/>
      <c r="U36" s="49"/>
      <c r="V36" s="49"/>
      <c r="W36" s="49"/>
      <c r="X36" s="49"/>
      <c r="Y36" s="49"/>
      <c r="Z36" s="49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5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</row>
    <row r="37" spans="1:56" ht="19.5" customHeight="1">
      <c r="A37" s="156"/>
      <c r="B37" s="161"/>
      <c r="C37" s="162"/>
      <c r="D37" s="163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110"/>
      <c r="S37" s="160"/>
      <c r="T37" s="160"/>
      <c r="U37" s="49"/>
      <c r="V37" s="49"/>
      <c r="W37" s="49"/>
      <c r="X37" s="49"/>
      <c r="Y37" s="49"/>
      <c r="Z37" s="49"/>
      <c r="AA37" s="53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5"/>
      <c r="AN37" s="49"/>
      <c r="AO37" s="49" t="s">
        <v>48</v>
      </c>
      <c r="AP37" s="49"/>
      <c r="AQ37" s="49"/>
      <c r="AR37" s="72"/>
      <c r="AS37" s="72" t="s">
        <v>45</v>
      </c>
      <c r="AT37" s="49" t="s">
        <v>46</v>
      </c>
      <c r="AU37" s="49"/>
      <c r="AV37" s="49"/>
      <c r="AW37" s="49"/>
      <c r="AX37" s="49"/>
      <c r="AY37" s="49"/>
      <c r="AZ37" s="49"/>
      <c r="BA37" s="49"/>
      <c r="BB37" s="49"/>
      <c r="BC37" s="49"/>
      <c r="BD37" s="49"/>
    </row>
    <row r="38" spans="1:56" ht="19.5" customHeight="1">
      <c r="A38" s="156"/>
      <c r="B38" s="159"/>
      <c r="C38" s="164"/>
      <c r="D38" s="157"/>
      <c r="E38" s="155"/>
      <c r="F38" s="165"/>
      <c r="G38" s="165"/>
      <c r="H38" s="166"/>
      <c r="I38" s="167"/>
      <c r="J38" s="168"/>
      <c r="K38" s="59"/>
      <c r="L38" s="169"/>
      <c r="M38" s="23"/>
      <c r="N38" s="169"/>
      <c r="O38" s="169"/>
      <c r="P38" s="170"/>
      <c r="Q38" s="169"/>
      <c r="R38" s="158"/>
      <c r="S38" s="160"/>
      <c r="T38" s="160"/>
      <c r="U38" s="49"/>
      <c r="V38" s="49"/>
      <c r="W38" s="49"/>
      <c r="X38" s="49"/>
      <c r="Y38" s="49"/>
      <c r="Z38" s="49"/>
      <c r="AA38" s="53"/>
      <c r="AB38" s="54"/>
      <c r="AC38" s="93"/>
      <c r="AD38" s="93"/>
      <c r="AE38" s="93"/>
      <c r="AF38" s="93"/>
      <c r="AG38" s="93"/>
      <c r="AH38" s="93"/>
      <c r="AI38" s="93"/>
      <c r="AJ38" s="93"/>
      <c r="AK38" s="93"/>
      <c r="AL38" s="54"/>
      <c r="AM38" s="55"/>
      <c r="AN38" s="49"/>
      <c r="AO38" s="49"/>
      <c r="AP38" s="49"/>
      <c r="AQ38" s="49"/>
      <c r="AR38" s="72"/>
      <c r="AS38" s="72" t="s">
        <v>47</v>
      </c>
      <c r="AT38" s="49" t="s">
        <v>49</v>
      </c>
      <c r="AU38" s="49"/>
      <c r="AV38" s="190" t="e">
        <f>IF(BA35=" "," ",ROUND(BA35,4))</f>
        <v>#DIV/0!</v>
      </c>
      <c r="AW38" s="190"/>
      <c r="AX38" s="49" t="s">
        <v>51</v>
      </c>
      <c r="AY38" s="49"/>
      <c r="AZ38" s="49"/>
      <c r="BA38" s="153" t="e">
        <f>IF(AV38=" "," ",ROUND(SQRT((4*AV38/PI())),3))</f>
        <v>#DIV/0!</v>
      </c>
      <c r="BB38" s="49" t="s">
        <v>50</v>
      </c>
      <c r="BC38" s="49"/>
      <c r="BD38" s="49"/>
    </row>
    <row r="39" spans="1:56" ht="19.5" customHeight="1">
      <c r="A39" s="156"/>
      <c r="B39" s="159"/>
      <c r="C39" s="164"/>
      <c r="D39" s="157"/>
      <c r="E39" s="59"/>
      <c r="F39" s="166"/>
      <c r="G39" s="166"/>
      <c r="H39" s="166"/>
      <c r="I39" s="167"/>
      <c r="J39" s="168"/>
      <c r="K39" s="171"/>
      <c r="L39" s="169"/>
      <c r="M39" s="24"/>
      <c r="N39" s="169"/>
      <c r="O39" s="169"/>
      <c r="P39" s="172"/>
      <c r="Q39" s="169"/>
      <c r="R39" s="173"/>
      <c r="S39" s="160"/>
      <c r="T39" s="160"/>
      <c r="U39" s="49"/>
      <c r="V39" s="49"/>
      <c r="W39" s="49"/>
      <c r="X39" s="49"/>
      <c r="Y39" s="49"/>
      <c r="Z39" s="49"/>
      <c r="AA39" s="53"/>
      <c r="AB39" s="54"/>
      <c r="AC39" s="93"/>
      <c r="AD39" s="93"/>
      <c r="AE39" s="93"/>
      <c r="AF39" s="93"/>
      <c r="AG39" s="93"/>
      <c r="AH39" s="93"/>
      <c r="AI39" s="93"/>
      <c r="AJ39" s="93"/>
      <c r="AK39" s="93"/>
      <c r="AL39" s="54"/>
      <c r="AM39" s="55"/>
      <c r="AN39" s="49"/>
      <c r="AO39" s="49"/>
      <c r="AP39" s="49"/>
      <c r="AQ39" s="49"/>
      <c r="AR39" s="49"/>
      <c r="AS39" s="49" t="s">
        <v>52</v>
      </c>
      <c r="AT39" s="49"/>
      <c r="AU39" s="49"/>
      <c r="AV39" s="49"/>
      <c r="AW39" s="49"/>
      <c r="AX39" s="49"/>
      <c r="AY39" s="49"/>
      <c r="AZ39" s="174" t="e">
        <f>IF(BA38=" "," ",ROUND(BA38*1000,0))</f>
        <v>#DIV/0!</v>
      </c>
      <c r="BA39" s="49" t="s">
        <v>53</v>
      </c>
      <c r="BB39" s="49"/>
      <c r="BC39" s="49"/>
      <c r="BD39" s="49"/>
    </row>
    <row r="40" spans="1:56" ht="19.5" customHeight="1">
      <c r="A40" s="156"/>
      <c r="B40" s="159"/>
      <c r="C40" s="164"/>
      <c r="D40" s="157"/>
      <c r="E40" s="59"/>
      <c r="F40" s="165"/>
      <c r="G40" s="165"/>
      <c r="H40" s="166"/>
      <c r="I40" s="167"/>
      <c r="J40" s="168"/>
      <c r="K40" s="171"/>
      <c r="L40" s="169"/>
      <c r="M40" s="23"/>
      <c r="N40" s="169"/>
      <c r="O40" s="169"/>
      <c r="P40" s="170"/>
      <c r="Q40" s="169"/>
      <c r="R40" s="158"/>
      <c r="S40" s="160"/>
      <c r="T40" s="160"/>
      <c r="U40" s="49"/>
      <c r="V40" s="49"/>
      <c r="W40" s="49"/>
      <c r="X40" s="49"/>
      <c r="Y40" s="49"/>
      <c r="Z40" s="49"/>
      <c r="AA40" s="53"/>
      <c r="AB40" s="54"/>
      <c r="AC40" s="93"/>
      <c r="AD40" s="93"/>
      <c r="AE40" s="93"/>
      <c r="AF40" s="93"/>
      <c r="AG40" s="93"/>
      <c r="AH40" s="93"/>
      <c r="AI40" s="93"/>
      <c r="AJ40" s="93"/>
      <c r="AK40" s="93"/>
      <c r="AL40" s="54"/>
      <c r="AM40" s="55"/>
      <c r="AN40" s="49"/>
      <c r="AO40" s="49"/>
      <c r="AP40" s="49"/>
      <c r="AQ40" s="49"/>
      <c r="AR40" s="49"/>
      <c r="AS40" s="49" t="s">
        <v>54</v>
      </c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</row>
    <row r="41" spans="1:56" ht="19.5" customHeight="1">
      <c r="A41" s="156"/>
      <c r="B41" s="159"/>
      <c r="C41" s="164"/>
      <c r="D41" s="157"/>
      <c r="E41" s="155"/>
      <c r="F41" s="166"/>
      <c r="G41" s="166"/>
      <c r="H41" s="166"/>
      <c r="I41" s="167"/>
      <c r="J41" s="168"/>
      <c r="K41" s="171"/>
      <c r="L41" s="175"/>
      <c r="M41" s="24"/>
      <c r="N41" s="169"/>
      <c r="O41" s="169"/>
      <c r="P41" s="172"/>
      <c r="Q41" s="169"/>
      <c r="R41" s="173"/>
      <c r="S41" s="160"/>
      <c r="T41" s="160"/>
      <c r="U41" s="49"/>
      <c r="V41" s="49"/>
      <c r="W41" s="49"/>
      <c r="X41" s="49"/>
      <c r="Y41" s="49"/>
      <c r="Z41" s="49"/>
      <c r="AA41" s="53"/>
      <c r="AB41" s="54"/>
      <c r="AC41" s="93"/>
      <c r="AD41" s="93"/>
      <c r="AE41" s="93"/>
      <c r="AF41" s="93"/>
      <c r="AG41" s="93"/>
      <c r="AH41" s="93"/>
      <c r="AI41" s="93"/>
      <c r="AJ41" s="93"/>
      <c r="AK41" s="93"/>
      <c r="AL41" s="54"/>
      <c r="AM41" s="55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</row>
    <row r="42" spans="1:56" ht="19.5" customHeight="1">
      <c r="A42" s="156"/>
      <c r="B42" s="176"/>
      <c r="C42" s="161"/>
      <c r="D42" s="157"/>
      <c r="E42" s="155"/>
      <c r="F42" s="165"/>
      <c r="G42" s="165"/>
      <c r="H42" s="166"/>
      <c r="I42" s="155"/>
      <c r="J42" s="168"/>
      <c r="K42" s="171"/>
      <c r="L42" s="175"/>
      <c r="M42" s="23"/>
      <c r="N42" s="169"/>
      <c r="O42" s="169"/>
      <c r="P42" s="170"/>
      <c r="Q42" s="169"/>
      <c r="R42" s="158"/>
      <c r="S42" s="169"/>
      <c r="T42" s="169"/>
      <c r="U42" s="49"/>
      <c r="V42" s="49"/>
      <c r="W42" s="49"/>
      <c r="X42" s="49"/>
      <c r="Y42" s="49"/>
      <c r="Z42" s="49"/>
      <c r="AA42" s="53"/>
      <c r="AB42" s="54"/>
      <c r="AC42" s="93"/>
      <c r="AD42" s="93"/>
      <c r="AE42" s="93"/>
      <c r="AF42" s="93"/>
      <c r="AG42" s="93"/>
      <c r="AH42" s="93"/>
      <c r="AI42" s="93"/>
      <c r="AJ42" s="93"/>
      <c r="AK42" s="93"/>
      <c r="AL42" s="54"/>
      <c r="AM42" s="55"/>
      <c r="AN42" s="49"/>
      <c r="AO42" s="49"/>
      <c r="AP42" s="49"/>
      <c r="AQ42" s="49"/>
      <c r="AR42" s="49"/>
      <c r="AS42" s="49"/>
      <c r="AT42" s="49" t="s">
        <v>102</v>
      </c>
      <c r="AU42" s="49"/>
      <c r="AV42" s="49"/>
      <c r="AW42" s="49"/>
      <c r="AX42" s="49"/>
      <c r="AY42" s="183" t="e">
        <f>IF(AZ39=" "," ",AZ39)</f>
        <v>#DIV/0!</v>
      </c>
      <c r="AZ42" s="184"/>
      <c r="BA42" s="49" t="s">
        <v>94</v>
      </c>
      <c r="BB42" s="49"/>
      <c r="BC42" s="49"/>
      <c r="BD42" s="49"/>
    </row>
    <row r="43" spans="1:56" ht="6" customHeight="1">
      <c r="A43" s="156"/>
      <c r="B43" s="177"/>
      <c r="C43" s="156"/>
      <c r="D43" s="157"/>
      <c r="E43" s="155"/>
      <c r="F43" s="166"/>
      <c r="G43" s="166"/>
      <c r="H43" s="166"/>
      <c r="I43" s="155"/>
      <c r="J43" s="168"/>
      <c r="K43" s="171"/>
      <c r="L43" s="175"/>
      <c r="M43" s="24"/>
      <c r="N43" s="169"/>
      <c r="O43" s="169"/>
      <c r="P43" s="172"/>
      <c r="Q43" s="169"/>
      <c r="R43" s="173"/>
      <c r="S43" s="169"/>
      <c r="T43" s="169"/>
      <c r="U43" s="49"/>
      <c r="V43" s="49"/>
      <c r="W43" s="49"/>
      <c r="X43" s="49"/>
      <c r="Y43" s="49"/>
      <c r="Z43" s="49"/>
      <c r="AA43" s="53"/>
      <c r="AB43" s="54"/>
      <c r="AC43" s="93"/>
      <c r="AD43" s="93"/>
      <c r="AE43" s="93"/>
      <c r="AF43" s="93"/>
      <c r="AG43" s="93"/>
      <c r="AH43" s="93"/>
      <c r="AI43" s="93"/>
      <c r="AJ43" s="93"/>
      <c r="AK43" s="93"/>
      <c r="AL43" s="54"/>
      <c r="AM43" s="55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</row>
    <row r="44" spans="1:56" ht="19.5" customHeight="1">
      <c r="A44" s="156"/>
      <c r="B44" s="177"/>
      <c r="C44" s="156"/>
      <c r="D44" s="157"/>
      <c r="E44" s="155"/>
      <c r="F44" s="165"/>
      <c r="G44" s="165"/>
      <c r="H44" s="166"/>
      <c r="I44" s="155"/>
      <c r="J44" s="168"/>
      <c r="K44" s="171"/>
      <c r="L44" s="175"/>
      <c r="M44" s="23"/>
      <c r="N44" s="169"/>
      <c r="O44" s="169"/>
      <c r="P44" s="170"/>
      <c r="Q44" s="169"/>
      <c r="R44" s="158"/>
      <c r="S44" s="169"/>
      <c r="T44" s="169"/>
      <c r="U44" s="49"/>
      <c r="V44" s="49"/>
      <c r="W44" s="49"/>
      <c r="X44" s="49"/>
      <c r="Y44" s="49"/>
      <c r="Z44" s="49"/>
      <c r="AA44" s="53"/>
      <c r="AB44" s="54"/>
      <c r="AC44" s="49"/>
      <c r="AD44" s="49"/>
      <c r="AE44" s="49"/>
      <c r="AF44" s="49"/>
      <c r="AG44" s="49"/>
      <c r="AH44" s="49"/>
      <c r="AI44" s="49"/>
      <c r="AJ44" s="49"/>
      <c r="AK44" s="49"/>
      <c r="AL44" s="54"/>
      <c r="AM44" s="55"/>
      <c r="AN44" s="49"/>
      <c r="AO44" s="49"/>
      <c r="AP44" s="49"/>
      <c r="AQ44" s="49"/>
      <c r="AR44" s="49"/>
      <c r="AS44" s="49"/>
      <c r="AT44" s="49"/>
      <c r="AU44" s="49"/>
      <c r="AV44" s="49"/>
      <c r="AW44" s="72" t="s">
        <v>96</v>
      </c>
      <c r="AX44" s="49"/>
      <c r="AY44" s="183">
        <v>50</v>
      </c>
      <c r="AZ44" s="247"/>
      <c r="BA44" s="49" t="s">
        <v>97</v>
      </c>
      <c r="BB44" s="49"/>
      <c r="BC44" s="49"/>
      <c r="BD44" s="49"/>
    </row>
    <row r="45" spans="1:56" ht="14.25" thickBot="1">
      <c r="A45" s="156"/>
      <c r="B45" s="177"/>
      <c r="C45" s="156"/>
      <c r="D45" s="157"/>
      <c r="E45" s="155"/>
      <c r="F45" s="166"/>
      <c r="G45" s="166"/>
      <c r="H45" s="166"/>
      <c r="I45" s="155"/>
      <c r="J45" s="168"/>
      <c r="K45" s="171"/>
      <c r="L45" s="175"/>
      <c r="M45" s="24"/>
      <c r="N45" s="169"/>
      <c r="O45" s="169"/>
      <c r="P45" s="172"/>
      <c r="Q45" s="169"/>
      <c r="R45" s="173"/>
      <c r="S45" s="169"/>
      <c r="T45" s="169"/>
      <c r="U45" s="49"/>
      <c r="V45" s="49"/>
      <c r="W45" s="49"/>
      <c r="X45" s="49"/>
      <c r="Y45" s="49"/>
      <c r="Z45" s="49"/>
      <c r="AA45" s="144"/>
      <c r="AB45" s="118"/>
      <c r="AC45" s="178"/>
      <c r="AD45" s="178"/>
      <c r="AE45" s="178"/>
      <c r="AF45" s="178"/>
      <c r="AG45" s="178"/>
      <c r="AH45" s="178"/>
      <c r="AI45" s="178"/>
      <c r="AJ45" s="178"/>
      <c r="AK45" s="178"/>
      <c r="AL45" s="118"/>
      <c r="AM45" s="17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</row>
    <row r="46" spans="1:39" ht="13.5">
      <c r="A46" s="41"/>
      <c r="B46" s="41"/>
      <c r="C46" s="41"/>
      <c r="D46" s="39"/>
      <c r="E46" s="17"/>
      <c r="F46" s="25"/>
      <c r="G46" s="25"/>
      <c r="H46" s="26"/>
      <c r="I46" s="17"/>
      <c r="J46" s="27"/>
      <c r="K46" s="28"/>
      <c r="L46" s="9"/>
      <c r="M46" s="29"/>
      <c r="N46" s="9"/>
      <c r="O46" s="9"/>
      <c r="P46" s="30"/>
      <c r="Q46" s="9"/>
      <c r="R46" s="38"/>
      <c r="S46" s="38"/>
      <c r="T46" s="38"/>
      <c r="AA46" s="1"/>
      <c r="AB46" s="1"/>
      <c r="AC46" s="6"/>
      <c r="AD46" s="6"/>
      <c r="AE46" s="6"/>
      <c r="AF46" s="6"/>
      <c r="AG46" s="6"/>
      <c r="AH46" s="6"/>
      <c r="AI46" s="6"/>
      <c r="AJ46" s="6"/>
      <c r="AK46" s="6"/>
      <c r="AL46" s="1"/>
      <c r="AM46" s="1"/>
    </row>
    <row r="47" spans="1:39" ht="13.5">
      <c r="A47" s="41"/>
      <c r="B47" s="41"/>
      <c r="C47" s="41"/>
      <c r="D47" s="39"/>
      <c r="E47" s="9"/>
      <c r="F47" s="26"/>
      <c r="G47" s="26"/>
      <c r="H47" s="26"/>
      <c r="I47" s="9"/>
      <c r="J47" s="27"/>
      <c r="K47" s="28"/>
      <c r="L47" s="9"/>
      <c r="M47" s="31"/>
      <c r="N47" s="9"/>
      <c r="O47" s="9"/>
      <c r="P47" s="32"/>
      <c r="Q47" s="9"/>
      <c r="R47" s="38"/>
      <c r="S47" s="38"/>
      <c r="T47" s="38"/>
      <c r="AA47" s="2"/>
      <c r="AB47" s="2"/>
      <c r="AC47" s="7"/>
      <c r="AD47" s="7"/>
      <c r="AE47" s="7"/>
      <c r="AF47" s="7"/>
      <c r="AG47" s="7"/>
      <c r="AH47" s="7"/>
      <c r="AI47" s="7"/>
      <c r="AJ47" s="7"/>
      <c r="AK47" s="7"/>
      <c r="AL47" s="2"/>
      <c r="AM47" s="2"/>
    </row>
    <row r="48" spans="1:39" ht="13.5">
      <c r="A48" s="41"/>
      <c r="B48" s="41"/>
      <c r="C48" s="39"/>
      <c r="D48" s="40"/>
      <c r="E48" s="19"/>
      <c r="F48" s="19"/>
      <c r="G48" s="33"/>
      <c r="H48" s="33"/>
      <c r="I48" s="33"/>
      <c r="J48" s="34"/>
      <c r="K48" s="14"/>
      <c r="L48" s="9"/>
      <c r="M48" s="23"/>
      <c r="N48" s="9"/>
      <c r="O48" s="9"/>
      <c r="P48" s="35"/>
      <c r="Q48" s="9"/>
      <c r="R48" s="18"/>
      <c r="S48" s="18"/>
      <c r="T48" s="16"/>
      <c r="AA48" s="2"/>
      <c r="AB48" s="2"/>
      <c r="AC48" s="7"/>
      <c r="AD48" s="7"/>
      <c r="AE48" s="7"/>
      <c r="AF48" s="7"/>
      <c r="AG48" s="7"/>
      <c r="AH48" s="7"/>
      <c r="AI48" s="7"/>
      <c r="AJ48" s="7"/>
      <c r="AK48" s="7"/>
      <c r="AL48" s="2"/>
      <c r="AM48" s="2"/>
    </row>
    <row r="49" spans="1:39" ht="13.5">
      <c r="A49" s="41"/>
      <c r="B49" s="41"/>
      <c r="C49" s="40"/>
      <c r="D49" s="40"/>
      <c r="E49" s="19"/>
      <c r="F49" s="19"/>
      <c r="G49" s="33"/>
      <c r="H49" s="33"/>
      <c r="I49" s="33"/>
      <c r="J49" s="36"/>
      <c r="K49" s="22"/>
      <c r="L49" s="9"/>
      <c r="M49" s="37"/>
      <c r="N49" s="9"/>
      <c r="O49" s="9"/>
      <c r="P49" s="35"/>
      <c r="Q49" s="9"/>
      <c r="R49" s="19"/>
      <c r="S49" s="16"/>
      <c r="T49" s="16"/>
      <c r="AA49" s="2"/>
      <c r="AB49" s="2"/>
      <c r="AC49" s="7"/>
      <c r="AD49" s="7"/>
      <c r="AE49" s="7"/>
      <c r="AF49" s="7"/>
      <c r="AG49" s="7"/>
      <c r="AH49" s="7"/>
      <c r="AI49" s="7"/>
      <c r="AJ49" s="7"/>
      <c r="AK49" s="7"/>
      <c r="AL49" s="2"/>
      <c r="AM49" s="2"/>
    </row>
    <row r="50" spans="1:39" ht="13.5">
      <c r="A50" s="4"/>
      <c r="B50" s="4"/>
      <c r="C50" s="4"/>
      <c r="D50" s="4"/>
      <c r="E50" s="19"/>
      <c r="F50" s="19"/>
      <c r="G50" s="33"/>
      <c r="H50" s="33"/>
      <c r="I50" s="33"/>
      <c r="J50" s="36"/>
      <c r="K50" s="14"/>
      <c r="L50" s="9"/>
      <c r="M50" s="23"/>
      <c r="N50" s="9"/>
      <c r="O50" s="9"/>
      <c r="P50" s="35"/>
      <c r="Q50" s="9"/>
      <c r="R50" s="18"/>
      <c r="S50" s="18"/>
      <c r="T50" s="16"/>
      <c r="AA50" s="2"/>
      <c r="AB50" s="2"/>
      <c r="AC50" s="7"/>
      <c r="AD50" s="7"/>
      <c r="AE50" s="7"/>
      <c r="AF50" s="7"/>
      <c r="AG50" s="7"/>
      <c r="AH50" s="7"/>
      <c r="AI50" s="7"/>
      <c r="AJ50" s="7"/>
      <c r="AK50" s="7"/>
      <c r="AL50" s="2"/>
      <c r="AM50" s="2"/>
    </row>
    <row r="51" spans="1:39" ht="13.5">
      <c r="A51" s="4"/>
      <c r="B51" s="4"/>
      <c r="C51" s="4"/>
      <c r="D51" s="4"/>
      <c r="E51" s="19"/>
      <c r="F51" s="19"/>
      <c r="G51" s="33"/>
      <c r="H51" s="33"/>
      <c r="I51" s="33"/>
      <c r="J51" s="36"/>
      <c r="K51" s="22"/>
      <c r="L51" s="9"/>
      <c r="M51" s="37"/>
      <c r="N51" s="9"/>
      <c r="O51" s="9"/>
      <c r="P51" s="35"/>
      <c r="Q51" s="9"/>
      <c r="R51" s="19"/>
      <c r="S51" s="16"/>
      <c r="T51" s="16"/>
      <c r="AA51" s="2"/>
      <c r="AB51" s="2"/>
      <c r="AC51" s="7"/>
      <c r="AD51" s="7"/>
      <c r="AE51" s="7"/>
      <c r="AF51" s="7"/>
      <c r="AG51" s="7"/>
      <c r="AH51" s="7"/>
      <c r="AI51" s="7"/>
      <c r="AJ51" s="7"/>
      <c r="AK51" s="7"/>
      <c r="AL51" s="2"/>
      <c r="AM51" s="2"/>
    </row>
    <row r="52" spans="1:39" ht="13.5">
      <c r="A52" s="4"/>
      <c r="B52" s="4"/>
      <c r="C52" s="4"/>
      <c r="D52" s="4"/>
      <c r="E52" s="38"/>
      <c r="F52" s="38"/>
      <c r="G52" s="38"/>
      <c r="H52" s="38"/>
      <c r="I52" s="38"/>
      <c r="J52" s="36"/>
      <c r="K52" s="14"/>
      <c r="L52" s="9"/>
      <c r="M52" s="23"/>
      <c r="N52" s="9"/>
      <c r="O52" s="9"/>
      <c r="P52" s="35"/>
      <c r="Q52" s="9"/>
      <c r="R52" s="18"/>
      <c r="S52" s="18"/>
      <c r="T52" s="16"/>
      <c r="AA52" s="2"/>
      <c r="AB52" s="2"/>
      <c r="AC52" s="7"/>
      <c r="AD52" s="7"/>
      <c r="AE52" s="7"/>
      <c r="AF52" s="7"/>
      <c r="AG52" s="7"/>
      <c r="AH52" s="7"/>
      <c r="AI52" s="7"/>
      <c r="AJ52" s="7"/>
      <c r="AK52" s="7"/>
      <c r="AL52" s="2"/>
      <c r="AM52" s="2"/>
    </row>
    <row r="53" spans="1:39" ht="13.5">
      <c r="A53" s="4"/>
      <c r="B53" s="4"/>
      <c r="C53" s="4"/>
      <c r="D53" s="4"/>
      <c r="E53" s="38"/>
      <c r="F53" s="38"/>
      <c r="G53" s="38"/>
      <c r="H53" s="38"/>
      <c r="I53" s="38"/>
      <c r="J53" s="36"/>
      <c r="K53" s="22"/>
      <c r="L53" s="9"/>
      <c r="M53" s="37"/>
      <c r="N53" s="9"/>
      <c r="O53" s="9"/>
      <c r="P53" s="35"/>
      <c r="Q53" s="9"/>
      <c r="R53" s="19"/>
      <c r="S53" s="16"/>
      <c r="T53" s="16"/>
      <c r="AA53" s="2"/>
      <c r="AB53" s="2"/>
      <c r="AC53" s="7"/>
      <c r="AD53" s="7"/>
      <c r="AE53" s="7"/>
      <c r="AF53" s="7"/>
      <c r="AG53" s="7"/>
      <c r="AH53" s="7"/>
      <c r="AI53" s="7"/>
      <c r="AJ53" s="7"/>
      <c r="AK53" s="7"/>
      <c r="AL53" s="2"/>
      <c r="AM53" s="2"/>
    </row>
    <row r="54" spans="1:39" ht="13.5">
      <c r="A54" s="4"/>
      <c r="B54" s="4"/>
      <c r="C54" s="4"/>
      <c r="D54" s="4"/>
      <c r="E54" s="38"/>
      <c r="F54" s="38"/>
      <c r="G54" s="38"/>
      <c r="H54" s="38"/>
      <c r="I54" s="38"/>
      <c r="J54" s="36"/>
      <c r="K54" s="14"/>
      <c r="L54" s="9"/>
      <c r="M54" s="23"/>
      <c r="N54" s="9"/>
      <c r="O54" s="9"/>
      <c r="P54" s="35"/>
      <c r="Q54" s="9"/>
      <c r="R54" s="38"/>
      <c r="S54" s="38"/>
      <c r="T54" s="16"/>
      <c r="AA54" s="2"/>
      <c r="AB54" s="2"/>
      <c r="AC54" s="7"/>
      <c r="AD54" s="7"/>
      <c r="AE54" s="7"/>
      <c r="AF54" s="7"/>
      <c r="AG54" s="7"/>
      <c r="AH54" s="7"/>
      <c r="AI54" s="7"/>
      <c r="AJ54" s="7"/>
      <c r="AK54" s="7"/>
      <c r="AL54" s="2"/>
      <c r="AM54" s="2"/>
    </row>
    <row r="55" spans="1:39" ht="13.5">
      <c r="A55" s="4"/>
      <c r="B55" s="4"/>
      <c r="C55" s="4"/>
      <c r="D55" s="4"/>
      <c r="E55" s="38"/>
      <c r="F55" s="38"/>
      <c r="G55" s="38"/>
      <c r="H55" s="38"/>
      <c r="I55" s="38"/>
      <c r="J55" s="36"/>
      <c r="K55" s="22"/>
      <c r="L55" s="9"/>
      <c r="M55" s="37"/>
      <c r="N55" s="9"/>
      <c r="O55" s="9"/>
      <c r="P55" s="35"/>
      <c r="Q55" s="9"/>
      <c r="R55" s="38"/>
      <c r="S55" s="38"/>
      <c r="T55" s="9"/>
      <c r="AA55" s="2"/>
      <c r="AB55" s="2"/>
      <c r="AC55" s="7"/>
      <c r="AD55" s="7"/>
      <c r="AE55" s="7"/>
      <c r="AF55" s="7"/>
      <c r="AG55" s="7"/>
      <c r="AH55" s="7"/>
      <c r="AI55" s="7"/>
      <c r="AJ55" s="7"/>
      <c r="AK55" s="7"/>
      <c r="AL55" s="2"/>
      <c r="AM55" s="2"/>
    </row>
    <row r="56" spans="1:39" ht="13.5">
      <c r="A56" s="4"/>
      <c r="B56" s="4"/>
      <c r="C56" s="4"/>
      <c r="D56" s="4"/>
      <c r="E56" s="5"/>
      <c r="F56" s="5"/>
      <c r="G56" s="5"/>
      <c r="H56" s="5"/>
      <c r="I56" s="5"/>
      <c r="J56" s="5"/>
      <c r="K56" s="5"/>
      <c r="L56" s="5"/>
      <c r="M56" s="20"/>
      <c r="N56" s="5"/>
      <c r="O56" s="5"/>
      <c r="P56" s="5"/>
      <c r="Q56" s="5"/>
      <c r="R56" s="5"/>
      <c r="S56" s="5"/>
      <c r="T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3.5">
      <c r="A57" s="4"/>
      <c r="B57" s="4"/>
      <c r="C57" s="4"/>
      <c r="D57" s="4"/>
      <c r="E57" s="5"/>
      <c r="F57" s="5"/>
      <c r="G57" s="5"/>
      <c r="H57" s="21"/>
      <c r="I57" s="2"/>
      <c r="J57" s="5"/>
      <c r="K57" s="5"/>
      <c r="L57" s="5"/>
      <c r="M57" s="20"/>
      <c r="N57" s="2"/>
      <c r="O57" s="2"/>
      <c r="P57" s="2"/>
      <c r="Q57" s="2"/>
      <c r="R57" s="2"/>
      <c r="S57" s="2"/>
      <c r="T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3.5">
      <c r="A58" s="4"/>
      <c r="B58" s="4"/>
      <c r="C58" s="4"/>
      <c r="D58" s="4"/>
      <c r="E58" s="8"/>
      <c r="F58" s="8"/>
      <c r="G58" s="8"/>
      <c r="H58" s="10"/>
      <c r="I58" s="8"/>
      <c r="J58" s="8"/>
      <c r="K58" s="8"/>
      <c r="L58" s="8"/>
      <c r="M58" s="8"/>
      <c r="N58" s="8"/>
      <c r="O58" s="8"/>
      <c r="P58" s="11" t="s">
        <v>72</v>
      </c>
      <c r="Q58" s="12"/>
      <c r="R58" s="8"/>
      <c r="S58" s="8"/>
      <c r="T58" s="8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3.5">
      <c r="A59" s="4"/>
      <c r="B59" s="4"/>
      <c r="C59" s="4"/>
      <c r="D59" s="4"/>
      <c r="E59" s="8"/>
      <c r="F59" s="8"/>
      <c r="G59" s="8"/>
      <c r="H59" s="10"/>
      <c r="I59" s="2"/>
      <c r="J59" s="8"/>
      <c r="K59" s="8"/>
      <c r="L59" s="8"/>
      <c r="M59" s="8"/>
      <c r="N59" s="8"/>
      <c r="O59" s="8"/>
      <c r="P59" s="11" t="s">
        <v>73</v>
      </c>
      <c r="Q59" s="8"/>
      <c r="R59" s="8"/>
      <c r="S59" s="8"/>
      <c r="T59" s="8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3.5">
      <c r="A60" s="4"/>
      <c r="B60" s="4"/>
      <c r="C60" s="4"/>
      <c r="D60" s="4"/>
      <c r="E60" s="8"/>
      <c r="F60" s="8"/>
      <c r="G60" s="8"/>
      <c r="H60" s="10"/>
      <c r="I60" s="8"/>
      <c r="J60" s="8"/>
      <c r="K60" s="8"/>
      <c r="L60" s="8"/>
      <c r="M60" s="8"/>
      <c r="N60" s="8"/>
      <c r="O60" s="8"/>
      <c r="P60" s="11" t="s">
        <v>73</v>
      </c>
      <c r="Q60" s="8"/>
      <c r="R60" s="8"/>
      <c r="S60" s="8"/>
      <c r="T60" s="8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3.5">
      <c r="A61" s="4"/>
      <c r="B61" s="4"/>
      <c r="C61" s="4"/>
      <c r="D61" s="4"/>
      <c r="E61" s="9"/>
      <c r="F61" s="9"/>
      <c r="G61" s="9"/>
      <c r="H61" s="9"/>
      <c r="I61" s="9"/>
      <c r="J61" s="9"/>
      <c r="K61" s="9"/>
      <c r="L61" s="9"/>
      <c r="M61" s="9"/>
      <c r="N61" s="8"/>
      <c r="O61" s="8"/>
      <c r="P61" s="11" t="s">
        <v>75</v>
      </c>
      <c r="Q61" s="8"/>
      <c r="R61" s="8"/>
      <c r="S61" s="8"/>
      <c r="T61" s="8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3.5">
      <c r="A62" s="4"/>
      <c r="B62" s="4"/>
      <c r="C62" s="4"/>
      <c r="D62" s="4"/>
      <c r="E62" s="14"/>
      <c r="F62" s="22"/>
      <c r="G62" s="22"/>
      <c r="H62" s="14"/>
      <c r="I62" s="22"/>
      <c r="J62" s="22"/>
      <c r="K62" s="14"/>
      <c r="L62" s="38"/>
      <c r="M62" s="38"/>
      <c r="N62" s="8"/>
      <c r="O62" s="8"/>
      <c r="P62" s="8"/>
      <c r="Q62" s="8"/>
      <c r="R62" s="8"/>
      <c r="S62" s="8"/>
      <c r="T62" s="8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3.5">
      <c r="A63" s="4"/>
      <c r="B63" s="4"/>
      <c r="C63" s="4"/>
      <c r="D63" s="4"/>
      <c r="E63" s="22"/>
      <c r="F63" s="22"/>
      <c r="G63" s="22"/>
      <c r="H63" s="22"/>
      <c r="I63" s="22"/>
      <c r="J63" s="22"/>
      <c r="K63" s="22"/>
      <c r="L63" s="38"/>
      <c r="M63" s="38"/>
      <c r="N63" s="8"/>
      <c r="O63" s="8"/>
      <c r="P63" s="8"/>
      <c r="Q63" s="8"/>
      <c r="R63" s="8"/>
      <c r="S63" s="8"/>
      <c r="T63" s="8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4.25">
      <c r="A64" s="4"/>
      <c r="B64" s="4"/>
      <c r="C64" s="4"/>
      <c r="D64" s="4"/>
      <c r="E64" s="46"/>
      <c r="F64" s="22"/>
      <c r="G64" s="22"/>
      <c r="H64" s="13"/>
      <c r="I64" s="22"/>
      <c r="J64" s="22"/>
      <c r="K64" s="3"/>
      <c r="L64" s="13"/>
      <c r="M64" s="14"/>
      <c r="N64" s="8"/>
      <c r="O64" s="8"/>
      <c r="P64" s="8"/>
      <c r="Q64" s="8"/>
      <c r="R64" s="8"/>
      <c r="S64" s="8"/>
      <c r="T64" s="8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4.25">
      <c r="A65" s="4"/>
      <c r="B65" s="4"/>
      <c r="C65" s="4"/>
      <c r="D65" s="4"/>
      <c r="E65" s="22"/>
      <c r="F65" s="22"/>
      <c r="G65" s="22"/>
      <c r="H65" s="22"/>
      <c r="I65" s="22"/>
      <c r="J65" s="22"/>
      <c r="K65" s="47"/>
      <c r="L65" s="13"/>
      <c r="M65" s="15"/>
      <c r="N65" s="8"/>
      <c r="O65" s="8"/>
      <c r="P65" s="8"/>
      <c r="Q65" s="8"/>
      <c r="R65" s="8"/>
      <c r="S65" s="8"/>
      <c r="T65" s="8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3.5">
      <c r="A66" s="4"/>
      <c r="B66" s="4"/>
      <c r="C66" s="4"/>
      <c r="D66" s="4"/>
      <c r="E66" s="9"/>
      <c r="F66" s="9"/>
      <c r="G66" s="9"/>
      <c r="H66" s="9"/>
      <c r="I66" s="9"/>
      <c r="J66" s="9"/>
      <c r="K66" s="9"/>
      <c r="L66" s="9"/>
      <c r="M66" s="9"/>
      <c r="N66" s="8"/>
      <c r="O66" s="8"/>
      <c r="P66" s="8"/>
      <c r="Q66" s="8"/>
      <c r="R66" s="8"/>
      <c r="S66" s="8"/>
      <c r="T66" s="8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3.5">
      <c r="A67" s="4"/>
      <c r="B67" s="4"/>
      <c r="C67" s="4"/>
      <c r="D67" s="4"/>
      <c r="E67" s="9"/>
      <c r="F67" s="45"/>
      <c r="G67" s="45"/>
      <c r="H67" s="9"/>
      <c r="I67" s="9"/>
      <c r="J67" s="9"/>
      <c r="K67" s="9"/>
      <c r="L67" s="9"/>
      <c r="M67" s="9"/>
      <c r="N67" s="8"/>
      <c r="O67" s="8"/>
      <c r="P67" s="8"/>
      <c r="Q67" s="8"/>
      <c r="R67" s="8"/>
      <c r="S67" s="8"/>
      <c r="T67" s="8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3.5">
      <c r="A68" s="4"/>
      <c r="B68" s="4"/>
      <c r="C68" s="4"/>
      <c r="D68" s="4"/>
      <c r="E68" s="9"/>
      <c r="F68" s="45"/>
      <c r="G68" s="45"/>
      <c r="H68" s="48"/>
      <c r="I68" s="9"/>
      <c r="J68" s="9"/>
      <c r="K68" s="9"/>
      <c r="L68" s="9"/>
      <c r="M68" s="9"/>
      <c r="N68" s="8"/>
      <c r="O68" s="8"/>
      <c r="P68" s="8"/>
      <c r="Q68" s="8"/>
      <c r="R68" s="8"/>
      <c r="S68" s="8"/>
      <c r="T68" s="8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27:39" ht="13.5"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7:39" ht="13.5"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7:39" ht="13.5"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27:39" ht="13.5"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27:39" ht="13.5"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27:39" ht="13.5"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27:39" ht="13.5"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27:39" ht="13.5"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27:39" ht="13.5"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</sheetData>
  <sheetProtection password="E6E5" sheet="1" objects="1" scenarios="1"/>
  <mergeCells count="60">
    <mergeCell ref="AY44:AZ44"/>
    <mergeCell ref="F34:G35"/>
    <mergeCell ref="R21:S22"/>
    <mergeCell ref="R23:S24"/>
    <mergeCell ref="F29:I30"/>
    <mergeCell ref="J29:K30"/>
    <mergeCell ref="F21:H22"/>
    <mergeCell ref="K23:M24"/>
    <mergeCell ref="K25:M26"/>
    <mergeCell ref="O23:Q24"/>
    <mergeCell ref="F25:H26"/>
    <mergeCell ref="J17:M18"/>
    <mergeCell ref="F23:H24"/>
    <mergeCell ref="P19:P20"/>
    <mergeCell ref="F19:H20"/>
    <mergeCell ref="J19:M20"/>
    <mergeCell ref="F17:H18"/>
    <mergeCell ref="P17:P18"/>
    <mergeCell ref="P21:P22"/>
    <mergeCell ref="K21:M22"/>
    <mergeCell ref="AS23:AT23"/>
    <mergeCell ref="P11:P12"/>
    <mergeCell ref="F13:H14"/>
    <mergeCell ref="J13:M14"/>
    <mergeCell ref="P13:P14"/>
    <mergeCell ref="F11:H12"/>
    <mergeCell ref="J11:M12"/>
    <mergeCell ref="F15:H16"/>
    <mergeCell ref="J15:M16"/>
    <mergeCell ref="P15:P16"/>
    <mergeCell ref="P25:P26"/>
    <mergeCell ref="AG29:AK30"/>
    <mergeCell ref="AG31:AK32"/>
    <mergeCell ref="AH33:AH34"/>
    <mergeCell ref="AI33:AI34"/>
    <mergeCell ref="AD31:AD32"/>
    <mergeCell ref="AD33:AD34"/>
    <mergeCell ref="AG27:AK28"/>
    <mergeCell ref="AD27:AD28"/>
    <mergeCell ref="AD29:AD30"/>
    <mergeCell ref="BB7:BB8"/>
    <mergeCell ref="AV38:AW38"/>
    <mergeCell ref="AZ5:BA6"/>
    <mergeCell ref="AZ7:BA8"/>
    <mergeCell ref="AZ9:BA9"/>
    <mergeCell ref="AZ10:BA10"/>
    <mergeCell ref="AX5:AY6"/>
    <mergeCell ref="AU13:AV13"/>
    <mergeCell ref="AX26:AY26"/>
    <mergeCell ref="AT26:AU26"/>
    <mergeCell ref="AY42:AZ42"/>
    <mergeCell ref="F6:P7"/>
    <mergeCell ref="AN3:BD3"/>
    <mergeCell ref="AB12:AL14"/>
    <mergeCell ref="BB9:BB10"/>
    <mergeCell ref="AR13:AS13"/>
    <mergeCell ref="BC5:BC6"/>
    <mergeCell ref="BC9:BC10"/>
    <mergeCell ref="BC7:BD8"/>
    <mergeCell ref="BB5:BB6"/>
  </mergeCells>
  <dataValidations count="2">
    <dataValidation type="whole" operator="equal" allowBlank="1" showInputMessage="1" showErrorMessage="1" sqref="K21:M22">
      <formula1>500</formula1>
    </dataValidation>
    <dataValidation type="decimal" operator="equal" allowBlank="1" showInputMessage="1" showErrorMessage="1" sqref="K23:M24">
      <formula1>0.032</formula1>
    </dataValidation>
  </dataValidations>
  <printOptions horizontalCentered="1"/>
  <pageMargins left="0.5905511811023623" right="0.3937007874015748" top="0.7874015748031497" bottom="0.3937007874015748" header="0.5118110236220472" footer="0.5118110236220472"/>
  <pageSetup horizontalDpi="300" verticalDpi="300" orientation="portrait" paperSize="9" scale="99" r:id="rId1"/>
  <colBreaks count="1" manualBreakCount="1"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株式会社新星コンサルタント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恵樹</dc:creator>
  <cp:keywords/>
  <dc:description/>
  <cp:lastModifiedBy>09NUSER</cp:lastModifiedBy>
  <cp:lastPrinted>2003-09-25T01:00:50Z</cp:lastPrinted>
  <dcterms:created xsi:type="dcterms:W3CDTF">2002-09-21T06:12:25Z</dcterms:created>
  <dcterms:modified xsi:type="dcterms:W3CDTF">2012-03-09T06:02:53Z</dcterms:modified>
  <cp:category/>
  <cp:version/>
  <cp:contentType/>
  <cp:contentStatus/>
</cp:coreProperties>
</file>