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640" windowHeight="7935" activeTab="2"/>
  </bookViews>
  <sheets>
    <sheet name="別紙１" sheetId="1" r:id="rId1"/>
    <sheet name="別紙2（ｻｰﾋﾞｽ種類ごとに作成）" sheetId="2" r:id="rId2"/>
    <sheet name="別紙１ (記入例)" sheetId="3" r:id="rId3"/>
    <sheet name="別紙2 (記入例)" sheetId="4" r:id="rId4"/>
  </sheets>
  <definedNames>
    <definedName name="_xlfn.IFERROR" hidden="1">#NAME?</definedName>
    <definedName name="_xlnm.Print_Area" localSheetId="2">'別紙１ (記入例)'!$A$1:$N$39</definedName>
  </definedNames>
  <calcPr fullCalcOnLoad="1"/>
</workbook>
</file>

<file path=xl/comments3.xml><?xml version="1.0" encoding="utf-8"?>
<comments xmlns="http://schemas.openxmlformats.org/spreadsheetml/2006/main">
  <authors>
    <author>埼玉県</author>
  </authors>
  <commentList>
    <comment ref="B9" authorId="0">
      <text>
        <r>
          <rPr>
            <sz val="9"/>
            <rFont val="ＭＳ Ｐゴシック"/>
            <family val="3"/>
          </rPr>
          <t>給付管理票を作成している件数を記入してください（地域包括支援センターから受託している</t>
        </r>
        <r>
          <rPr>
            <b/>
            <u val="single"/>
            <sz val="9"/>
            <rFont val="ＭＳ Ｐゴシック"/>
            <family val="3"/>
          </rPr>
          <t>要支援者分は除く</t>
        </r>
        <r>
          <rPr>
            <sz val="9"/>
            <rFont val="ＭＳ Ｐゴシック"/>
            <family val="3"/>
          </rPr>
          <t>）</t>
        </r>
      </text>
    </comment>
    <comment ref="C26" authorId="0">
      <text>
        <r>
          <rPr>
            <sz val="9"/>
            <rFont val="ＭＳ Ｐゴシック"/>
            <family val="3"/>
          </rPr>
          <t>別紙２で「○」のついた法人について記入します。</t>
        </r>
      </text>
    </comment>
    <comment ref="K26" authorId="0">
      <text>
        <r>
          <rPr>
            <b/>
            <sz val="9"/>
            <rFont val="ＭＳ Ｐゴシック"/>
            <family val="3"/>
          </rPr>
          <t>小数点以下を切り捨ててください。</t>
        </r>
      </text>
    </comment>
    <comment ref="M26" authorId="0">
      <text>
        <r>
          <rPr>
            <b/>
            <sz val="9"/>
            <rFont val="ＭＳ Ｐゴシック"/>
            <family val="3"/>
          </rPr>
          <t>④＞③の場合に○をしてください。</t>
        </r>
      </text>
    </comment>
    <comment ref="D38" authorId="0">
      <text>
        <r>
          <rPr>
            <sz val="9"/>
            <rFont val="ＭＳ Ｐゴシック"/>
            <family val="3"/>
          </rPr>
          <t>３の「訪問介護」の「80％超過」に○がついているので「有」になります。</t>
        </r>
        <r>
          <rPr>
            <b/>
            <sz val="9"/>
            <rFont val="ＭＳ Ｐゴシック"/>
            <family val="3"/>
          </rPr>
          <t xml:space="preserve">
→市へ減算の届出が必要です</t>
        </r>
      </text>
    </comment>
    <comment ref="A13" authorId="0">
      <text>
        <r>
          <rPr>
            <sz val="9"/>
            <rFont val="ＭＳ Ｐゴシック"/>
            <family val="3"/>
          </rPr>
          <t>ワムネットの「介護事業者情報」から件数の検索が可能です。</t>
        </r>
      </text>
    </comment>
  </commentList>
</comments>
</file>

<file path=xl/comments4.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t>
        </r>
        <r>
          <rPr>
            <b/>
            <sz val="9"/>
            <color indexed="10"/>
            <rFont val="ＭＳ Ｐゴシック"/>
            <family val="3"/>
          </rPr>
          <t>３－④</t>
        </r>
        <r>
          <rPr>
            <b/>
            <sz val="9"/>
            <rFont val="ＭＳ Ｐゴシック"/>
            <family val="3"/>
          </rPr>
          <t>に転記してください。</t>
        </r>
      </text>
    </comment>
    <comment ref="K5" authorId="0">
      <text>
        <r>
          <rPr>
            <b/>
            <sz val="9"/>
            <rFont val="ＭＳ Ｐゴシック"/>
            <family val="3"/>
          </rPr>
          <t>一番件数が多い事業所に</t>
        </r>
        <r>
          <rPr>
            <b/>
            <sz val="9"/>
            <color indexed="10"/>
            <rFont val="ＭＳ Ｐゴシック"/>
            <family val="3"/>
          </rPr>
          <t>○をつけてください。</t>
        </r>
      </text>
    </comment>
    <comment ref="D6" authorId="0">
      <text>
        <r>
          <rPr>
            <b/>
            <sz val="9"/>
            <rFont val="ＭＳ Ｐゴシック"/>
            <family val="3"/>
          </rPr>
          <t>一人の利用者が「かいご越谷」と「こばとん鳩ヶ谷」の両方を利用している場合、いずれか一つのみに計上します。</t>
        </r>
      </text>
    </comment>
    <comment ref="F7" authorId="0">
      <text>
        <r>
          <rPr>
            <b/>
            <sz val="9"/>
            <rFont val="ＭＳ Ｐゴシック"/>
            <family val="3"/>
          </rPr>
          <t>一人の利用者が（株）越谷と（福）まがたま会双方を利用している場合は、利用者数の多い「（株）越谷に計上します。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t>
        </r>
        <r>
          <rPr>
            <b/>
            <sz val="9"/>
            <color indexed="10"/>
            <rFont val="ＭＳ Ｐゴシック"/>
            <family val="3"/>
          </rPr>
          <t>３－②</t>
        </r>
        <r>
          <rPr>
            <b/>
            <sz val="9"/>
            <rFont val="ＭＳ Ｐゴシック"/>
            <family val="3"/>
          </rPr>
          <t>に転記してください。</t>
        </r>
      </text>
    </comment>
  </commentList>
</comments>
</file>

<file path=xl/sharedStrings.xml><?xml version="1.0" encoding="utf-8"?>
<sst xmlns="http://schemas.openxmlformats.org/spreadsheetml/2006/main" count="175" uniqueCount="91">
  <si>
    <t>事業所番号</t>
  </si>
  <si>
    <t>事業所名</t>
  </si>
  <si>
    <t>サービス</t>
  </si>
  <si>
    <t>法人名</t>
  </si>
  <si>
    <t>代表者名</t>
  </si>
  <si>
    <t>全体月計</t>
  </si>
  <si>
    <t>１　判定期間における居宅サービス計画数</t>
  </si>
  <si>
    <t>訪問介護</t>
  </si>
  <si>
    <t>福祉用具貸与</t>
  </si>
  <si>
    <t>３　紹介率最高法人を位置づけた居宅サービス計画の数の占める割合</t>
  </si>
  <si>
    <t>担当者名</t>
  </si>
  <si>
    <t>電話</t>
  </si>
  <si>
    <t>４　特別地域居宅介護支援加算の有無</t>
  </si>
  <si>
    <t>有</t>
  </si>
  <si>
    <t>無</t>
  </si>
  <si>
    <t>・</t>
  </si>
  <si>
    <t>通常の実施区域</t>
  </si>
  <si>
    <t>サービスごとの紹介率計算内訳書</t>
  </si>
  <si>
    <t>別紙１</t>
  </si>
  <si>
    <t>最高法人計</t>
  </si>
  <si>
    <t>②</t>
  </si>
  <si>
    <t>④</t>
  </si>
  <si>
    <t>※　同一法人で同一サービスを展開している複数の事業所を利用している利用者がいる場合には、いずれか一方の事業所分のみを計上してください。</t>
  </si>
  <si>
    <t>合計(①)</t>
  </si>
  <si>
    <t>計</t>
  </si>
  <si>
    <t>最高法人</t>
  </si>
  <si>
    <t>別紙２</t>
  </si>
  <si>
    <t>合計①</t>
  </si>
  <si>
    <t>○</t>
  </si>
  <si>
    <t xml:space="preserve"> 越谷市 ・ 川口市</t>
  </si>
  <si>
    <t>80％件数</t>
  </si>
  <si>
    <t>③(②×0.8)</t>
  </si>
  <si>
    <t>サービス種類 （　　　　　　　　　　　　　　　　　　）</t>
  </si>
  <si>
    <t>通所介護</t>
  </si>
  <si>
    <t>サービス種類</t>
  </si>
  <si>
    <t>※　利用期間を定めて行うものに限る。</t>
  </si>
  <si>
    <t>※１　この書類は減算の有無にかかわらず、すべての居宅介護支援事業所で作成し、2年間保存する必要があります。</t>
  </si>
  <si>
    <t>80％
超過</t>
  </si>
  <si>
    <t>事業所数</t>
  </si>
  <si>
    <t>住　　　所</t>
  </si>
  <si>
    <r>
      <t>サービス種類</t>
    </r>
    <r>
      <rPr>
        <b/>
        <sz val="11"/>
        <color indexed="10"/>
        <rFont val="ＭＳ Ｐゴシック"/>
        <family val="3"/>
      </rPr>
      <t xml:space="preserve"> （ 訪問介護 ）</t>
    </r>
  </si>
  <si>
    <r>
      <rPr>
        <sz val="16"/>
        <color indexed="10"/>
        <rFont val="ＭＳ Ｐゴシック"/>
        <family val="3"/>
      </rPr>
      <t>サービスごと</t>
    </r>
    <r>
      <rPr>
        <sz val="16"/>
        <rFont val="ＭＳ Ｐゴシック"/>
        <family val="3"/>
      </rPr>
      <t>の紹介率計算内訳書</t>
    </r>
  </si>
  <si>
    <t>居宅サービス計画のうち当該サービスを計画した数</t>
  </si>
  <si>
    <r>
      <t>※１　この書類は減算の有無にかかわらず、すべての居宅介護支援事業所で作成し、</t>
    </r>
    <r>
      <rPr>
        <b/>
        <sz val="11"/>
        <color indexed="10"/>
        <rFont val="ＭＳ Ｐゴシック"/>
        <family val="3"/>
      </rPr>
      <t>2年間</t>
    </r>
    <r>
      <rPr>
        <sz val="11"/>
        <rFont val="ＭＳ Ｐゴシック"/>
        <family val="3"/>
      </rPr>
      <t>保存する必要があります。</t>
    </r>
  </si>
  <si>
    <t>　　 別法人で同一サービスの複数の事業所を利用している利用者がいる場合は、位置づけているケアプラン数が多い法人の方に計上してください。</t>
  </si>
  <si>
    <t>2　居宅介護支援事業所の実施区域の状況</t>
  </si>
  <si>
    <t>2　居宅介護支援事業所の実施区域の状況</t>
  </si>
  <si>
    <r>
      <t>　　　* ⑤が</t>
    </r>
    <r>
      <rPr>
        <b/>
        <u val="double"/>
        <sz val="11"/>
        <rFont val="ＭＳ Ｐゴシック"/>
        <family val="3"/>
      </rPr>
      <t>10件以下の場合</t>
    </r>
    <r>
      <rPr>
        <sz val="11"/>
        <rFont val="ＭＳ Ｐゴシック"/>
        <family val="3"/>
      </rPr>
      <t>は正当な理由に該当</t>
    </r>
  </si>
  <si>
    <r>
      <t>* 平均件数が</t>
    </r>
    <r>
      <rPr>
        <b/>
        <u val="double"/>
        <sz val="11"/>
        <rFont val="ＭＳ Ｐゴシック"/>
        <family val="3"/>
      </rPr>
      <t>20件以下の場合</t>
    </r>
    <r>
      <rPr>
        <sz val="11"/>
        <rFont val="ＭＳ Ｐゴシック"/>
        <family val="3"/>
      </rPr>
      <t>は正当な理由に該当</t>
    </r>
  </si>
  <si>
    <r>
      <t>* 事業所数が</t>
    </r>
    <r>
      <rPr>
        <b/>
        <u val="double"/>
        <sz val="11"/>
        <rFont val="ＭＳ Ｐゴシック"/>
        <family val="3"/>
      </rPr>
      <t>5事業所未満</t>
    </r>
    <r>
      <rPr>
        <sz val="11"/>
        <rFont val="ＭＳ Ｐゴシック"/>
        <family val="3"/>
      </rPr>
      <t>のサービスは正当な理由に該当</t>
    </r>
  </si>
  <si>
    <t>【記入例】</t>
  </si>
  <si>
    <t>⑤(②/6)</t>
  </si>
  <si>
    <r>
      <t>* 1月平均件数が</t>
    </r>
    <r>
      <rPr>
        <b/>
        <u val="double"/>
        <sz val="11"/>
        <rFont val="ＭＳ Ｐゴシック"/>
        <family val="3"/>
      </rPr>
      <t>20件以下の場合</t>
    </r>
    <r>
      <rPr>
        <sz val="11"/>
        <rFont val="ＭＳ Ｐゴシック"/>
        <family val="3"/>
      </rPr>
      <t>は正当な理由に該当</t>
    </r>
  </si>
  <si>
    <t>1月平均件数</t>
  </si>
  <si>
    <t>地域密着型通所介護</t>
  </si>
  <si>
    <t>地域密着型通所介護</t>
  </si>
  <si>
    <t>平均(①/6)</t>
  </si>
  <si>
    <r>
      <t>居宅介護支援事業所特定事業所集中減算計算書</t>
    </r>
    <r>
      <rPr>
        <sz val="16"/>
        <color indexed="10"/>
        <rFont val="ＭＳ Ｐゴシック"/>
        <family val="3"/>
      </rPr>
      <t>　【　　　　年度　　期】</t>
    </r>
  </si>
  <si>
    <t>　     .</t>
  </si>
  <si>
    <t>実施区域内の事業所数 （　　       年     月     日現在）</t>
  </si>
  <si>
    <r>
      <t>５　特定事業所集中減算（　    . 　～　    .　  )の届出の要否 （３－④のうち、</t>
    </r>
    <r>
      <rPr>
        <b/>
        <sz val="11"/>
        <color indexed="10"/>
        <rFont val="ＭＳ Ｐゴシック"/>
        <family val="3"/>
      </rPr>
      <t>８０％の件数を超えているサービスが一つでもある場合は有</t>
    </r>
    <r>
      <rPr>
        <b/>
        <sz val="11"/>
        <rFont val="ＭＳ Ｐゴシック"/>
        <family val="3"/>
      </rPr>
      <t>となります）</t>
    </r>
  </si>
  <si>
    <r>
      <t>居宅介護支援事業所特定事業所集中減算計算書</t>
    </r>
    <r>
      <rPr>
        <sz val="16"/>
        <color indexed="10"/>
        <rFont val="ＭＳ Ｐゴシック"/>
        <family val="3"/>
      </rPr>
      <t>　【令和元年度後期】</t>
    </r>
  </si>
  <si>
    <t>R1.3</t>
  </si>
  <si>
    <t>R1.4</t>
  </si>
  <si>
    <t>R1.5</t>
  </si>
  <si>
    <t>R1.6</t>
  </si>
  <si>
    <t>R1.7</t>
  </si>
  <si>
    <t>R1.8</t>
  </si>
  <si>
    <r>
      <t xml:space="preserve">区域内の事業所数 </t>
    </r>
    <r>
      <rPr>
        <sz val="11"/>
        <color indexed="10"/>
        <rFont val="ＭＳ Ｐゴシック"/>
        <family val="3"/>
      </rPr>
      <t>（令和元年9月１日現在）</t>
    </r>
  </si>
  <si>
    <r>
      <t>５　特定事業所集中減算（R    . 　～R    .　  )の届出の要否 （３－④のうち、</t>
    </r>
    <r>
      <rPr>
        <b/>
        <sz val="11"/>
        <color indexed="10"/>
        <rFont val="ＭＳ Ｐゴシック"/>
        <family val="3"/>
      </rPr>
      <t>８０％の件数を超えているサービスが一つでもある場合は有</t>
    </r>
    <r>
      <rPr>
        <b/>
        <sz val="11"/>
        <rFont val="ＭＳ Ｐゴシック"/>
        <family val="3"/>
      </rPr>
      <t>となります）</t>
    </r>
  </si>
  <si>
    <t>　　　　　　　　</t>
  </si>
  <si>
    <t>H28.9</t>
  </si>
  <si>
    <t>H28.10</t>
  </si>
  <si>
    <t>H28.11</t>
  </si>
  <si>
    <t>H28.12</t>
  </si>
  <si>
    <t>H29.1</t>
  </si>
  <si>
    <t>H29.2</t>
  </si>
  <si>
    <t>越谷　〇〇</t>
  </si>
  <si>
    <t>〇〇　国雄</t>
  </si>
  <si>
    <t>〇〇　花子</t>
  </si>
  <si>
    <t>かいご〇△□</t>
  </si>
  <si>
    <r>
      <t xml:space="preserve">電話 </t>
    </r>
    <r>
      <rPr>
        <b/>
        <sz val="11"/>
        <rFont val="ＭＳ Ｐゴシック"/>
        <family val="3"/>
      </rPr>
      <t>048-XXX-XXXX</t>
    </r>
  </si>
  <si>
    <t>(株）越谷△△</t>
  </si>
  <si>
    <t>越谷市越ヶ谷Ｘ－ＸＸ－Ｘ</t>
  </si>
  <si>
    <t>所沢市けやき台Ｘ－ＸＸ－Ｘ</t>
  </si>
  <si>
    <t>越谷市レイクタウンＸ－ＸＸ</t>
  </si>
  <si>
    <t>(福）△〇□</t>
  </si>
  <si>
    <t>（株）こしがや□□</t>
  </si>
  <si>
    <t>こばとん□△〇</t>
  </si>
  <si>
    <t>△△□訪問介護事業所</t>
  </si>
  <si>
    <t>117XXXXXXX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</si>
</sst>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0_ "/>
  </numFmts>
  <fonts count="55">
    <font>
      <sz val="11"/>
      <name val="ＭＳ Ｐゴシック"/>
      <family val="3"/>
    </font>
    <font>
      <sz val="6"/>
      <name val="ＭＳ Ｐゴシック"/>
      <family val="3"/>
    </font>
    <font>
      <sz val="14"/>
      <name val="ＭＳ Ｐゴシック"/>
      <family val="3"/>
    </font>
    <font>
      <sz val="16"/>
      <name val="ＭＳ Ｐゴシック"/>
      <family val="3"/>
    </font>
    <font>
      <sz val="9"/>
      <name val="ＭＳ Ｐゴシック"/>
      <family val="3"/>
    </font>
    <font>
      <b/>
      <sz val="9"/>
      <name val="ＭＳ Ｐゴシック"/>
      <family val="3"/>
    </font>
    <font>
      <sz val="16"/>
      <color indexed="10"/>
      <name val="ＭＳ Ｐゴシック"/>
      <family val="3"/>
    </font>
    <font>
      <b/>
      <sz val="11"/>
      <name val="ＭＳ Ｐゴシック"/>
      <family val="3"/>
    </font>
    <font>
      <b/>
      <u val="single"/>
      <sz val="9"/>
      <name val="ＭＳ Ｐゴシック"/>
      <family val="3"/>
    </font>
    <font>
      <sz val="11"/>
      <color indexed="10"/>
      <name val="ＭＳ Ｐゴシック"/>
      <family val="3"/>
    </font>
    <font>
      <b/>
      <sz val="11"/>
      <color indexed="10"/>
      <name val="ＭＳ Ｐゴシック"/>
      <family val="3"/>
    </font>
    <font>
      <b/>
      <sz val="9"/>
      <color indexed="10"/>
      <name val="ＭＳ Ｐゴシック"/>
      <family val="3"/>
    </font>
    <font>
      <b/>
      <sz val="16"/>
      <name val="ＭＳ Ｐゴシック"/>
      <family val="3"/>
    </font>
    <font>
      <b/>
      <sz val="12"/>
      <name val="ＭＳ Ｐゴシック"/>
      <family val="3"/>
    </font>
    <font>
      <b/>
      <sz val="10"/>
      <name val="ＭＳ Ｐゴシック"/>
      <family val="3"/>
    </font>
    <font>
      <b/>
      <u val="doub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thin"/>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medium"/>
      <top style="thin"/>
      <bottom style="thin"/>
    </border>
    <border>
      <left style="medium"/>
      <right style="medium"/>
      <top style="medium"/>
      <bottom style="thin"/>
    </border>
    <border>
      <left style="thin"/>
      <right>
        <color indexed="63"/>
      </right>
      <top>
        <color indexed="63"/>
      </top>
      <bottom style="thin"/>
    </border>
    <border>
      <left>
        <color indexed="63"/>
      </left>
      <right style="medium"/>
      <top style="thin"/>
      <bottom style="medium"/>
    </border>
    <border>
      <left style="thin"/>
      <right style="thin"/>
      <top style="thin"/>
      <bottom style="dotted"/>
    </border>
    <border>
      <left style="thin"/>
      <right style="thin"/>
      <top style="dotted"/>
      <bottom style="dotted"/>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style="medium"/>
      <right style="medium"/>
      <top style="thin"/>
      <bottom style="medium"/>
    </border>
    <border>
      <left style="thin"/>
      <right>
        <color indexed="63"/>
      </right>
      <top style="thin"/>
      <bottom style="dotted"/>
    </border>
    <border>
      <left style="thin"/>
      <right>
        <color indexed="63"/>
      </right>
      <top style="dotted"/>
      <bottom style="dotted"/>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medium"/>
      <top style="medium"/>
      <bottom style="thin"/>
    </border>
    <border>
      <left style="dotted"/>
      <right style="medium"/>
      <top style="medium"/>
      <bottom style="thin"/>
    </border>
    <border>
      <left style="dotted"/>
      <right style="medium"/>
      <top>
        <color indexed="63"/>
      </top>
      <bottom style="thin"/>
    </border>
    <border>
      <left style="dotted"/>
      <right style="medium"/>
      <top style="thin"/>
      <bottom style="thin"/>
    </border>
    <border>
      <left style="medium"/>
      <right style="medium"/>
      <top>
        <color indexed="63"/>
      </top>
      <bottom style="thin"/>
    </border>
    <border>
      <left>
        <color indexed="63"/>
      </left>
      <right style="medium"/>
      <top>
        <color indexed="63"/>
      </top>
      <bottom>
        <color indexed="63"/>
      </bottom>
    </border>
    <border>
      <left style="double"/>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double"/>
      <top style="medium"/>
      <bottom style="medium"/>
    </border>
    <border>
      <left style="double"/>
      <right style="thin"/>
      <top style="medium"/>
      <bottom style="thin"/>
    </border>
    <border>
      <left style="double"/>
      <right>
        <color indexed="63"/>
      </right>
      <top style="medium"/>
      <bottom style="medium"/>
    </border>
    <border>
      <left style="thin"/>
      <right>
        <color indexed="63"/>
      </right>
      <top style="medium"/>
      <bottom style="medium"/>
    </border>
    <border>
      <left style="thin"/>
      <right style="double"/>
      <top style="thin"/>
      <bottom style="dotted"/>
    </border>
    <border>
      <left style="thin"/>
      <right style="double"/>
      <top style="dotted"/>
      <bottom style="dotted"/>
    </border>
    <border>
      <left style="thin"/>
      <right style="double"/>
      <top>
        <color indexed="63"/>
      </top>
      <bottom style="thin"/>
    </border>
    <border>
      <left style="thin"/>
      <right style="thin"/>
      <top>
        <color indexed="63"/>
      </top>
      <bottom style="medium"/>
    </border>
    <border>
      <left style="thin"/>
      <right style="double"/>
      <top>
        <color indexed="63"/>
      </top>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style="thin"/>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double"/>
      <right style="thin"/>
      <top style="thin"/>
      <bottom>
        <color indexed="63"/>
      </bottom>
    </border>
    <border>
      <left style="double"/>
      <right style="thin"/>
      <top>
        <color indexed="63"/>
      </top>
      <bottom>
        <color indexed="63"/>
      </bottom>
    </border>
    <border>
      <left>
        <color indexed="63"/>
      </left>
      <right style="medium"/>
      <top style="thin"/>
      <bottom>
        <color indexed="63"/>
      </bottom>
    </border>
    <border>
      <left style="medium"/>
      <right style="thin"/>
      <top style="medium"/>
      <bottom style="medium"/>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7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left" vertical="center"/>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9" xfId="0" applyBorder="1" applyAlignment="1" applyProtection="1">
      <alignment vertical="center"/>
      <protection locked="0"/>
    </xf>
    <xf numFmtId="0" fontId="0" fillId="0" borderId="10" xfId="0" applyBorder="1" applyAlignment="1" applyProtection="1">
      <alignmen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10" xfId="0" applyBorder="1" applyAlignment="1">
      <alignment horizontal="left" vertical="center"/>
    </xf>
    <xf numFmtId="0" fontId="0" fillId="0" borderId="19"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left" vertical="center"/>
    </xf>
    <xf numFmtId="0" fontId="0" fillId="0" borderId="21"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7" fillId="0" borderId="18" xfId="0" applyFont="1" applyBorder="1" applyAlignment="1" applyProtection="1">
      <alignment horizontal="center" vertical="center"/>
      <protection locked="0"/>
    </xf>
    <xf numFmtId="0" fontId="0" fillId="0" borderId="0" xfId="0" applyBorder="1" applyAlignment="1">
      <alignment vertical="center"/>
    </xf>
    <xf numFmtId="0" fontId="0" fillId="0" borderId="35" xfId="0" applyBorder="1" applyAlignment="1" applyProtection="1">
      <alignment horizontal="center" vertical="center"/>
      <protection locked="0"/>
    </xf>
    <xf numFmtId="0" fontId="0" fillId="0" borderId="36" xfId="0" applyBorder="1" applyAlignment="1">
      <alignment vertical="center"/>
    </xf>
    <xf numFmtId="0" fontId="0" fillId="0" borderId="37" xfId="0" applyBorder="1" applyAlignment="1">
      <alignment horizontal="center" vertical="center"/>
    </xf>
    <xf numFmtId="0" fontId="0" fillId="0" borderId="36" xfId="0" applyBorder="1" applyAlignment="1" applyProtection="1">
      <alignment vertical="center"/>
      <protection locked="0"/>
    </xf>
    <xf numFmtId="0" fontId="7" fillId="0" borderId="17"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0" fillId="0" borderId="0" xfId="0" applyBorder="1" applyAlignment="1">
      <alignment horizontal="left" vertical="center"/>
    </xf>
    <xf numFmtId="0" fontId="0" fillId="0" borderId="0"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7" fillId="0" borderId="0" xfId="0" applyFont="1" applyAlignment="1">
      <alignment vertical="center"/>
    </xf>
    <xf numFmtId="0" fontId="0" fillId="0" borderId="41" xfId="0" applyBorder="1" applyAlignment="1">
      <alignment vertical="center"/>
    </xf>
    <xf numFmtId="0" fontId="0" fillId="0" borderId="0" xfId="0" applyBorder="1" applyAlignment="1">
      <alignment horizontal="left" vertical="center" wrapText="1"/>
    </xf>
    <xf numFmtId="0" fontId="4" fillId="0" borderId="28" xfId="0" applyFont="1" applyBorder="1" applyAlignment="1">
      <alignment vertical="center"/>
    </xf>
    <xf numFmtId="0" fontId="0" fillId="0" borderId="0" xfId="0" applyAlignment="1">
      <alignment/>
    </xf>
    <xf numFmtId="0" fontId="0" fillId="0" borderId="10" xfId="0" applyBorder="1" applyAlignment="1" applyProtection="1">
      <alignment horizontal="left" vertical="center"/>
      <protection locked="0"/>
    </xf>
    <xf numFmtId="178" fontId="0" fillId="0" borderId="42" xfId="0" applyNumberFormat="1" applyBorder="1" applyAlignment="1">
      <alignment vertical="center"/>
    </xf>
    <xf numFmtId="178" fontId="0" fillId="0" borderId="20" xfId="0" applyNumberFormat="1" applyBorder="1" applyAlignment="1">
      <alignment vertical="center"/>
    </xf>
    <xf numFmtId="0" fontId="7" fillId="0" borderId="10" xfId="0" applyFont="1" applyBorder="1" applyAlignment="1">
      <alignmen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8"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28" borderId="43" xfId="0" applyFont="1" applyFill="1" applyBorder="1" applyAlignment="1">
      <alignment horizontal="center" vertical="center"/>
    </xf>
    <xf numFmtId="0" fontId="14" fillId="28" borderId="44" xfId="0" applyFont="1" applyFill="1" applyBorder="1" applyAlignment="1">
      <alignment horizontal="center" vertical="center" shrinkToFit="1"/>
    </xf>
    <xf numFmtId="0" fontId="12" fillId="28" borderId="45" xfId="0" applyFont="1" applyFill="1" applyBorder="1" applyAlignment="1">
      <alignment vertical="center"/>
    </xf>
    <xf numFmtId="0" fontId="13" fillId="28" borderId="46" xfId="0" applyFont="1" applyFill="1" applyBorder="1" applyAlignment="1">
      <alignment horizontal="center" vertical="center"/>
    </xf>
    <xf numFmtId="0" fontId="7" fillId="28" borderId="47" xfId="0" applyFont="1" applyFill="1" applyBorder="1" applyAlignment="1">
      <alignment vertical="center"/>
    </xf>
    <xf numFmtId="0" fontId="7" fillId="28" borderId="48" xfId="0" applyFont="1" applyFill="1" applyBorder="1" applyAlignment="1">
      <alignment vertical="center"/>
    </xf>
    <xf numFmtId="0" fontId="7" fillId="28" borderId="49" xfId="0" applyFont="1" applyFill="1" applyBorder="1" applyAlignment="1">
      <alignment horizontal="center" vertical="center" shrinkToFit="1"/>
    </xf>
    <xf numFmtId="0" fontId="14" fillId="28" borderId="37" xfId="0" applyFont="1" applyFill="1" applyBorder="1" applyAlignment="1">
      <alignment horizontal="center" vertical="center" shrinkToFit="1"/>
    </xf>
    <xf numFmtId="0" fontId="0" fillId="0" borderId="10" xfId="0" applyBorder="1" applyAlignment="1">
      <alignment vertical="center" shrinkToFit="1"/>
    </xf>
    <xf numFmtId="0" fontId="7" fillId="0" borderId="0" xfId="0" applyFont="1" applyAlignment="1">
      <alignment vertical="top"/>
    </xf>
    <xf numFmtId="0" fontId="0" fillId="28" borderId="21" xfId="0" applyFill="1" applyBorder="1" applyAlignment="1">
      <alignment horizontal="center" vertical="center"/>
    </xf>
    <xf numFmtId="0" fontId="0" fillId="28" borderId="37" xfId="0" applyFill="1" applyBorder="1" applyAlignment="1" applyProtection="1">
      <alignment horizontal="center" vertical="center"/>
      <protection locked="0"/>
    </xf>
    <xf numFmtId="38" fontId="3" fillId="28" borderId="50" xfId="49" applyFont="1" applyFill="1" applyBorder="1" applyAlignment="1">
      <alignment vertical="center"/>
    </xf>
    <xf numFmtId="38" fontId="0" fillId="28" borderId="47" xfId="49" applyFont="1" applyFill="1" applyBorder="1" applyAlignment="1">
      <alignment vertical="center"/>
    </xf>
    <xf numFmtId="38" fontId="0" fillId="28" borderId="51" xfId="49"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28" xfId="0" applyBorder="1" applyAlignment="1">
      <alignment horizontal="center" vertical="center"/>
    </xf>
    <xf numFmtId="0" fontId="0" fillId="0" borderId="41" xfId="0" applyBorder="1" applyAlignment="1" applyProtection="1">
      <alignment vertical="center"/>
      <protection/>
    </xf>
    <xf numFmtId="0" fontId="0" fillId="0" borderId="21" xfId="0" applyBorder="1" applyAlignment="1" applyProtection="1">
      <alignment vertical="center"/>
      <protection/>
    </xf>
    <xf numFmtId="179" fontId="0" fillId="0" borderId="23" xfId="0" applyNumberFormat="1" applyBorder="1" applyAlignment="1" applyProtection="1">
      <alignment vertical="center"/>
      <protection locked="0"/>
    </xf>
    <xf numFmtId="38" fontId="0" fillId="28" borderId="46" xfId="49" applyFont="1" applyFill="1" applyBorder="1" applyAlignment="1">
      <alignment horizontal="center" vertical="center"/>
    </xf>
    <xf numFmtId="0" fontId="2" fillId="0" borderId="0"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28" xfId="0" applyFont="1" applyBorder="1" applyAlignment="1">
      <alignment horizontal="center" vertical="center" shrinkToFit="1"/>
    </xf>
    <xf numFmtId="0" fontId="0" fillId="0" borderId="15" xfId="0" applyBorder="1" applyAlignment="1">
      <alignment horizontal="right" vertical="center"/>
    </xf>
    <xf numFmtId="0" fontId="0" fillId="0" borderId="26"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14" xfId="0" applyBorder="1" applyAlignment="1">
      <alignment horizontal="left" vertical="center" shrinkToFit="1"/>
    </xf>
    <xf numFmtId="0" fontId="0" fillId="0" borderId="57" xfId="0" applyBorder="1" applyAlignment="1">
      <alignment horizontal="left" vertical="center" shrinkToFit="1"/>
    </xf>
    <xf numFmtId="0" fontId="0" fillId="0" borderId="58" xfId="0" applyBorder="1" applyAlignment="1">
      <alignment horizontal="left" vertical="center"/>
    </xf>
    <xf numFmtId="0" fontId="0" fillId="0" borderId="58" xfId="0" applyBorder="1" applyAlignment="1" applyProtection="1">
      <alignment horizontal="left" vertical="center"/>
      <protection locked="0"/>
    </xf>
    <xf numFmtId="0" fontId="0" fillId="0" borderId="58" xfId="0" applyBorder="1" applyAlignment="1" applyProtection="1">
      <alignment horizontal="left" vertical="center" shrinkToFit="1"/>
      <protection locked="0"/>
    </xf>
    <xf numFmtId="0" fontId="0" fillId="0" borderId="59" xfId="0" applyBorder="1" applyAlignment="1" applyProtection="1">
      <alignment horizontal="left" vertical="center" shrinkToFit="1"/>
      <protection locked="0"/>
    </xf>
    <xf numFmtId="0" fontId="0" fillId="0" borderId="60" xfId="0" applyBorder="1" applyAlignment="1">
      <alignment horizontal="left" vertical="center"/>
    </xf>
    <xf numFmtId="0" fontId="0" fillId="0" borderId="10" xfId="0" applyBorder="1" applyAlignment="1">
      <alignment horizontal="left" vertical="center"/>
    </xf>
    <xf numFmtId="0" fontId="0" fillId="0" borderId="26" xfId="0" applyBorder="1" applyAlignment="1">
      <alignment horizontal="left" vertical="center"/>
    </xf>
    <xf numFmtId="0" fontId="0" fillId="0" borderId="26" xfId="0" applyBorder="1" applyAlignment="1" applyProtection="1">
      <alignment horizontal="left" vertical="center"/>
      <protection locked="0"/>
    </xf>
    <xf numFmtId="0" fontId="0" fillId="0" borderId="61" xfId="0" applyBorder="1" applyAlignment="1">
      <alignment horizontal="left" vertical="center" shrinkToFit="1"/>
    </xf>
    <xf numFmtId="0" fontId="0" fillId="0" borderId="0" xfId="0" applyAlignment="1">
      <alignment horizontal="left" vertical="center" shrinkToFit="1"/>
    </xf>
    <xf numFmtId="0" fontId="0" fillId="0" borderId="17" xfId="0" applyBorder="1" applyAlignment="1">
      <alignment horizontal="left" vertical="center"/>
    </xf>
    <xf numFmtId="0" fontId="0" fillId="0" borderId="18" xfId="0" applyBorder="1" applyAlignment="1">
      <alignment horizontal="left" vertical="center"/>
    </xf>
    <xf numFmtId="0" fontId="0" fillId="0" borderId="35" xfId="0" applyBorder="1" applyAlignment="1">
      <alignment horizontal="left" vertical="center"/>
    </xf>
    <xf numFmtId="0" fontId="0" fillId="0" borderId="62" xfId="0" applyBorder="1" applyAlignment="1">
      <alignment horizontal="left" vertical="center"/>
    </xf>
    <xf numFmtId="0" fontId="0" fillId="0" borderId="22" xfId="0" applyBorder="1" applyAlignment="1">
      <alignment horizontal="left" vertical="center"/>
    </xf>
    <xf numFmtId="0" fontId="0" fillId="0" borderId="63" xfId="0" applyBorder="1" applyAlignment="1">
      <alignment horizontal="left" vertical="center"/>
    </xf>
    <xf numFmtId="0" fontId="0" fillId="0" borderId="59" xfId="0" applyBorder="1" applyAlignment="1">
      <alignment horizontal="left" vertical="center"/>
    </xf>
    <xf numFmtId="0" fontId="0" fillId="0" borderId="10" xfId="0" applyBorder="1" applyAlignment="1" applyProtection="1">
      <alignment horizontal="center"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64" xfId="0" applyFont="1" applyBorder="1" applyAlignment="1">
      <alignment horizontal="right" vertical="center"/>
    </xf>
    <xf numFmtId="0" fontId="3" fillId="0" borderId="0" xfId="0" applyFont="1" applyAlignment="1" applyProtection="1">
      <alignment horizontal="center" vertical="center"/>
      <protection locked="0"/>
    </xf>
    <xf numFmtId="0" fontId="0" fillId="0" borderId="12" xfId="0" applyBorder="1" applyAlignment="1">
      <alignment horizontal="center" vertical="center"/>
    </xf>
    <xf numFmtId="0" fontId="0" fillId="0" borderId="65" xfId="0" applyBorder="1" applyAlignment="1">
      <alignment horizontal="center" vertical="center"/>
    </xf>
    <xf numFmtId="0" fontId="0" fillId="0" borderId="16" xfId="0" applyBorder="1" applyAlignment="1">
      <alignment horizontal="center" vertical="center"/>
    </xf>
    <xf numFmtId="0" fontId="0" fillId="0" borderId="66" xfId="0" applyBorder="1" applyAlignment="1">
      <alignment horizontal="center" vertical="center"/>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0"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63"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63" xfId="0" applyBorder="1" applyAlignment="1">
      <alignment horizontal="center" vertical="center"/>
    </xf>
    <xf numFmtId="38" fontId="3" fillId="28" borderId="70" xfId="49" applyFont="1" applyFill="1" applyBorder="1" applyAlignment="1">
      <alignment horizontal="right" vertical="center"/>
    </xf>
    <xf numFmtId="38" fontId="3" fillId="28" borderId="71" xfId="49" applyFont="1" applyFill="1" applyBorder="1" applyAlignment="1">
      <alignment horizontal="right" vertical="center"/>
    </xf>
    <xf numFmtId="38" fontId="3" fillId="28" borderId="72" xfId="49" applyFont="1" applyFill="1" applyBorder="1" applyAlignment="1">
      <alignment horizontal="center" vertical="center"/>
    </xf>
    <xf numFmtId="38" fontId="3" fillId="28" borderId="42" xfId="49" applyFont="1" applyFill="1" applyBorder="1" applyAlignment="1">
      <alignment horizontal="center" vertical="center"/>
    </xf>
    <xf numFmtId="0" fontId="0" fillId="0" borderId="0" xfId="0" applyBorder="1" applyAlignment="1" applyProtection="1">
      <alignment horizontal="center" vertical="center"/>
      <protection locked="0"/>
    </xf>
    <xf numFmtId="0" fontId="7" fillId="28" borderId="73" xfId="0" applyFont="1" applyFill="1" applyBorder="1" applyAlignment="1">
      <alignment horizontal="center" vertical="center"/>
    </xf>
    <xf numFmtId="0" fontId="7" fillId="28" borderId="47" xfId="0" applyFont="1" applyFill="1" applyBorder="1" applyAlignment="1">
      <alignment horizontal="center" vertical="center"/>
    </xf>
    <xf numFmtId="0" fontId="0" fillId="0" borderId="2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7" fillId="0" borderId="10" xfId="0" applyFont="1" applyBorder="1" applyAlignment="1">
      <alignment horizontal="center" vertical="center"/>
    </xf>
    <xf numFmtId="0" fontId="0" fillId="0" borderId="74" xfId="0" applyBorder="1" applyAlignment="1">
      <alignment horizontal="center" vertical="center"/>
    </xf>
    <xf numFmtId="0" fontId="0" fillId="0" borderId="11" xfId="0" applyBorder="1" applyAlignment="1">
      <alignment horizontal="center" vertical="center"/>
    </xf>
    <xf numFmtId="0" fontId="0" fillId="0" borderId="67"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3" fillId="28" borderId="75" xfId="0" applyFont="1" applyFill="1" applyBorder="1" applyAlignment="1">
      <alignment horizontal="right" vertical="center"/>
    </xf>
    <xf numFmtId="0" fontId="3" fillId="28" borderId="76" xfId="0" applyFont="1" applyFill="1" applyBorder="1" applyAlignment="1">
      <alignment horizontal="right" vertical="center"/>
    </xf>
    <xf numFmtId="0" fontId="3" fillId="28" borderId="77" xfId="0" applyFont="1" applyFill="1" applyBorder="1" applyAlignment="1">
      <alignment horizontal="right" vertical="center"/>
    </xf>
    <xf numFmtId="0" fontId="3" fillId="28" borderId="78" xfId="0" applyFont="1" applyFill="1" applyBorder="1" applyAlignment="1">
      <alignment horizontal="center" vertical="center"/>
    </xf>
    <xf numFmtId="0" fontId="3" fillId="28" borderId="79" xfId="0" applyFont="1" applyFill="1" applyBorder="1" applyAlignment="1">
      <alignment horizontal="center" vertical="center"/>
    </xf>
    <xf numFmtId="0" fontId="0" fillId="0" borderId="80" xfId="0"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4</xdr:row>
      <xdr:rowOff>95250</xdr:rowOff>
    </xdr:from>
    <xdr:to>
      <xdr:col>11</xdr:col>
      <xdr:colOff>552450</xdr:colOff>
      <xdr:row>8</xdr:row>
      <xdr:rowOff>66675</xdr:rowOff>
    </xdr:to>
    <xdr:sp>
      <xdr:nvSpPr>
        <xdr:cNvPr id="1" name="四角形吹き出し 1"/>
        <xdr:cNvSpPr>
          <a:spLocks/>
        </xdr:cNvSpPr>
      </xdr:nvSpPr>
      <xdr:spPr>
        <a:xfrm>
          <a:off x="7562850" y="1123950"/>
          <a:ext cx="2009775" cy="723900"/>
        </a:xfrm>
        <a:prstGeom prst="wedgeRectCallout">
          <a:avLst>
            <a:gd name="adj1" fmla="val -37842"/>
            <a:gd name="adj2" fmla="val -130828"/>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前期：</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末まで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後期：</a:t>
          </a:r>
          <a:r>
            <a:rPr lang="en-US" cap="none" sz="1100" b="0" i="0" u="none" baseline="0">
              <a:solidFill>
                <a:srgbClr val="000000"/>
              </a:solidFill>
            </a:rPr>
            <a:t>9/1</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末まで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のサービス利用分です。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219075</xdr:colOff>
      <xdr:row>24</xdr:row>
      <xdr:rowOff>152400</xdr:rowOff>
    </xdr:from>
    <xdr:to>
      <xdr:col>8</xdr:col>
      <xdr:colOff>657225</xdr:colOff>
      <xdr:row>26</xdr:row>
      <xdr:rowOff>0</xdr:rowOff>
    </xdr:to>
    <xdr:sp>
      <xdr:nvSpPr>
        <xdr:cNvPr id="2" name="Oval 9"/>
        <xdr:cNvSpPr>
          <a:spLocks/>
        </xdr:cNvSpPr>
      </xdr:nvSpPr>
      <xdr:spPr>
        <a:xfrm>
          <a:off x="1943100" y="5419725"/>
          <a:ext cx="52578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25</xdr:row>
      <xdr:rowOff>0</xdr:rowOff>
    </xdr:from>
    <xdr:to>
      <xdr:col>11</xdr:col>
      <xdr:colOff>95250</xdr:colOff>
      <xdr:row>26</xdr:row>
      <xdr:rowOff>0</xdr:rowOff>
    </xdr:to>
    <xdr:sp>
      <xdr:nvSpPr>
        <xdr:cNvPr id="3" name="Oval 12"/>
        <xdr:cNvSpPr>
          <a:spLocks/>
        </xdr:cNvSpPr>
      </xdr:nvSpPr>
      <xdr:spPr>
        <a:xfrm>
          <a:off x="8534400" y="5448300"/>
          <a:ext cx="5810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32</xdr:row>
      <xdr:rowOff>85725</xdr:rowOff>
    </xdr:from>
    <xdr:to>
      <xdr:col>6</xdr:col>
      <xdr:colOff>571500</xdr:colOff>
      <xdr:row>34</xdr:row>
      <xdr:rowOff>57150</xdr:rowOff>
    </xdr:to>
    <xdr:sp>
      <xdr:nvSpPr>
        <xdr:cNvPr id="4" name="Oval 2"/>
        <xdr:cNvSpPr>
          <a:spLocks/>
        </xdr:cNvSpPr>
      </xdr:nvSpPr>
      <xdr:spPr>
        <a:xfrm>
          <a:off x="5114925" y="719137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36</xdr:row>
      <xdr:rowOff>95250</xdr:rowOff>
    </xdr:from>
    <xdr:to>
      <xdr:col>4</xdr:col>
      <xdr:colOff>571500</xdr:colOff>
      <xdr:row>38</xdr:row>
      <xdr:rowOff>66675</xdr:rowOff>
    </xdr:to>
    <xdr:sp>
      <xdr:nvSpPr>
        <xdr:cNvPr id="5" name="Oval 2"/>
        <xdr:cNvSpPr>
          <a:spLocks/>
        </xdr:cNvSpPr>
      </xdr:nvSpPr>
      <xdr:spPr>
        <a:xfrm>
          <a:off x="3419475" y="787717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3</xdr:row>
      <xdr:rowOff>133350</xdr:rowOff>
    </xdr:from>
    <xdr:to>
      <xdr:col>4</xdr:col>
      <xdr:colOff>38100</xdr:colOff>
      <xdr:row>6</xdr:row>
      <xdr:rowOff>76200</xdr:rowOff>
    </xdr:to>
    <xdr:sp>
      <xdr:nvSpPr>
        <xdr:cNvPr id="1" name="Oval 8"/>
        <xdr:cNvSpPr>
          <a:spLocks/>
        </xdr:cNvSpPr>
      </xdr:nvSpPr>
      <xdr:spPr>
        <a:xfrm>
          <a:off x="5562600" y="847725"/>
          <a:ext cx="390525" cy="590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5</xdr:row>
      <xdr:rowOff>66675</xdr:rowOff>
    </xdr:from>
    <xdr:to>
      <xdr:col>10</xdr:col>
      <xdr:colOff>19050</xdr:colOff>
      <xdr:row>6</xdr:row>
      <xdr:rowOff>180975</xdr:rowOff>
    </xdr:to>
    <xdr:sp>
      <xdr:nvSpPr>
        <xdr:cNvPr id="2" name="Oval 9"/>
        <xdr:cNvSpPr>
          <a:spLocks/>
        </xdr:cNvSpPr>
      </xdr:nvSpPr>
      <xdr:spPr>
        <a:xfrm>
          <a:off x="9182100" y="1209675"/>
          <a:ext cx="5048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27</xdr:row>
      <xdr:rowOff>180975</xdr:rowOff>
    </xdr:from>
    <xdr:to>
      <xdr:col>10</xdr:col>
      <xdr:colOff>95250</xdr:colOff>
      <xdr:row>29</xdr:row>
      <xdr:rowOff>19050</xdr:rowOff>
    </xdr:to>
    <xdr:sp>
      <xdr:nvSpPr>
        <xdr:cNvPr id="3" name="Oval 10"/>
        <xdr:cNvSpPr>
          <a:spLocks/>
        </xdr:cNvSpPr>
      </xdr:nvSpPr>
      <xdr:spPr>
        <a:xfrm>
          <a:off x="9039225" y="6143625"/>
          <a:ext cx="723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143000"/>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N39"/>
  <sheetViews>
    <sheetView showZeros="0" zoomScalePageLayoutView="0" workbookViewId="0" topLeftCell="A25">
      <selection activeCell="C8" sqref="C8"/>
    </sheetView>
  </sheetViews>
  <sheetFormatPr defaultColWidth="9.00390625" defaultRowHeight="13.5"/>
  <cols>
    <col min="1" max="1" width="10.125" style="0" customWidth="1"/>
    <col min="2" max="9" width="11.125" style="0" customWidth="1"/>
    <col min="10" max="11" width="10.625" style="0" customWidth="1"/>
    <col min="13" max="13" width="6.375" style="0" customWidth="1"/>
    <col min="14" max="14" width="8.00390625" style="0" customWidth="1"/>
  </cols>
  <sheetData>
    <row r="1" ht="13.5">
      <c r="M1" s="5" t="s">
        <v>18</v>
      </c>
    </row>
    <row r="2" spans="1:12" ht="18.75">
      <c r="A2" s="122" t="s">
        <v>57</v>
      </c>
      <c r="B2" s="122"/>
      <c r="C2" s="122"/>
      <c r="D2" s="122"/>
      <c r="E2" s="122"/>
      <c r="F2" s="122"/>
      <c r="G2" s="122"/>
      <c r="H2" s="122"/>
      <c r="I2" s="122"/>
      <c r="J2" s="122"/>
      <c r="K2" s="122"/>
      <c r="L2" s="122"/>
    </row>
    <row r="3" ht="33" customHeight="1"/>
    <row r="4" spans="1:13" ht="19.5" customHeight="1">
      <c r="A4" s="74" t="s">
        <v>0</v>
      </c>
      <c r="B4" s="116"/>
      <c r="C4" s="116"/>
      <c r="D4" s="2" t="s">
        <v>1</v>
      </c>
      <c r="E4" s="116"/>
      <c r="F4" s="116"/>
      <c r="G4" s="116"/>
      <c r="H4" s="2" t="s">
        <v>10</v>
      </c>
      <c r="I4" s="16"/>
      <c r="J4" s="16"/>
      <c r="K4" s="55" t="s">
        <v>11</v>
      </c>
      <c r="L4" s="116"/>
      <c r="M4" s="116"/>
    </row>
    <row r="5" ht="18" customHeight="1"/>
    <row r="6" s="50" customFormat="1" ht="14.25" thickBot="1">
      <c r="A6" s="50" t="s">
        <v>6</v>
      </c>
    </row>
    <row r="7" ht="9" customHeight="1" thickBot="1"/>
    <row r="8" spans="1:14" ht="18.75" customHeight="1">
      <c r="A8" s="1"/>
      <c r="B8" s="43" t="s">
        <v>58</v>
      </c>
      <c r="C8" s="44" t="s">
        <v>58</v>
      </c>
      <c r="D8" s="44" t="s">
        <v>58</v>
      </c>
      <c r="E8" s="44" t="s">
        <v>58</v>
      </c>
      <c r="F8" s="44" t="s">
        <v>58</v>
      </c>
      <c r="G8" s="44" t="s">
        <v>58</v>
      </c>
      <c r="H8" s="76" t="s">
        <v>23</v>
      </c>
      <c r="I8" s="77" t="s">
        <v>56</v>
      </c>
      <c r="J8" s="107" t="s">
        <v>52</v>
      </c>
      <c r="K8" s="108"/>
      <c r="L8" s="108"/>
      <c r="M8" s="108"/>
      <c r="N8" s="108"/>
    </row>
    <row r="9" spans="2:9" ht="30" customHeight="1" thickBot="1">
      <c r="B9" s="14"/>
      <c r="C9" s="15"/>
      <c r="D9" s="15"/>
      <c r="E9" s="15"/>
      <c r="F9" s="15"/>
      <c r="G9" s="42"/>
      <c r="H9" s="33">
        <f>SUM(B9:G9)</f>
        <v>0</v>
      </c>
      <c r="I9" s="89">
        <f>IF(H9=" "," ",H9/6)</f>
        <v>0</v>
      </c>
    </row>
    <row r="11" s="50" customFormat="1" ht="13.5">
      <c r="A11" s="50" t="s">
        <v>45</v>
      </c>
    </row>
    <row r="12" ht="9" customHeight="1" thickBot="1"/>
    <row r="13" spans="1:5" ht="15.75" customHeight="1">
      <c r="A13" s="123" t="s">
        <v>16</v>
      </c>
      <c r="B13" s="132"/>
      <c r="C13" s="132"/>
      <c r="D13" s="132"/>
      <c r="E13" s="133"/>
    </row>
    <row r="14" spans="1:5" ht="4.5" customHeight="1">
      <c r="A14" s="134"/>
      <c r="B14" s="135"/>
      <c r="C14" s="135"/>
      <c r="D14" s="135"/>
      <c r="E14" s="136"/>
    </row>
    <row r="15" spans="1:5" ht="29.25" customHeight="1" thickBot="1">
      <c r="A15" s="127"/>
      <c r="B15" s="128"/>
      <c r="C15" s="128"/>
      <c r="D15" s="128"/>
      <c r="E15" s="129"/>
    </row>
    <row r="16" ht="6.75" customHeight="1"/>
    <row r="17" spans="1:3" ht="18" customHeight="1" thickBot="1">
      <c r="A17" s="45" t="s">
        <v>59</v>
      </c>
      <c r="B17" s="46"/>
      <c r="C17" s="46"/>
    </row>
    <row r="18" spans="1:9" ht="17.25" customHeight="1">
      <c r="A18" s="109" t="s">
        <v>34</v>
      </c>
      <c r="B18" s="110"/>
      <c r="C18" s="111"/>
      <c r="D18" s="47" t="s">
        <v>38</v>
      </c>
      <c r="E18" s="109" t="s">
        <v>34</v>
      </c>
      <c r="F18" s="110"/>
      <c r="G18" s="111"/>
      <c r="H18" s="47" t="s">
        <v>38</v>
      </c>
      <c r="I18" t="s">
        <v>49</v>
      </c>
    </row>
    <row r="19" spans="1:8" ht="24" customHeight="1">
      <c r="A19" s="112" t="s">
        <v>7</v>
      </c>
      <c r="B19" s="105"/>
      <c r="C19" s="113"/>
      <c r="D19" s="48"/>
      <c r="E19" s="112" t="s">
        <v>8</v>
      </c>
      <c r="F19" s="105"/>
      <c r="G19" s="113"/>
      <c r="H19" s="48"/>
    </row>
    <row r="20" spans="1:8" ht="24" customHeight="1">
      <c r="A20" s="114" t="s">
        <v>33</v>
      </c>
      <c r="B20" s="99"/>
      <c r="C20" s="115"/>
      <c r="D20" s="49"/>
      <c r="E20" s="137" t="s">
        <v>54</v>
      </c>
      <c r="F20" s="138"/>
      <c r="G20" s="139"/>
      <c r="H20" s="49"/>
    </row>
    <row r="21" spans="1:7" ht="21" customHeight="1">
      <c r="A21" s="45" t="s">
        <v>35</v>
      </c>
      <c r="B21" s="52"/>
      <c r="C21" s="52"/>
      <c r="D21" s="38"/>
      <c r="E21" s="38"/>
      <c r="F21" s="38"/>
      <c r="G21" s="38"/>
    </row>
    <row r="23" spans="1:14" s="50" customFormat="1" ht="14.25" thickBot="1">
      <c r="A23" s="75" t="s">
        <v>9</v>
      </c>
      <c r="J23" s="121" t="s">
        <v>47</v>
      </c>
      <c r="K23" s="121"/>
      <c r="L23" s="121"/>
      <c r="M23" s="121"/>
      <c r="N23" s="121"/>
    </row>
    <row r="24" spans="1:14" ht="12.75" customHeight="1">
      <c r="A24" s="123" t="s">
        <v>2</v>
      </c>
      <c r="B24" s="124"/>
      <c r="C24" s="117" t="s">
        <v>3</v>
      </c>
      <c r="D24" s="117"/>
      <c r="E24" s="117" t="s">
        <v>4</v>
      </c>
      <c r="F24" s="117"/>
      <c r="G24" s="117" t="s">
        <v>39</v>
      </c>
      <c r="H24" s="117"/>
      <c r="I24" s="119"/>
      <c r="J24" s="86" t="s">
        <v>5</v>
      </c>
      <c r="K24" s="7" t="s">
        <v>30</v>
      </c>
      <c r="L24" s="53" t="s">
        <v>19</v>
      </c>
      <c r="M24" s="130" t="s">
        <v>37</v>
      </c>
      <c r="N24" s="93" t="s">
        <v>53</v>
      </c>
    </row>
    <row r="25" spans="1:14" ht="14.25" thickBot="1">
      <c r="A25" s="125"/>
      <c r="B25" s="126"/>
      <c r="C25" s="118"/>
      <c r="D25" s="118"/>
      <c r="E25" s="118"/>
      <c r="F25" s="118"/>
      <c r="G25" s="118"/>
      <c r="H25" s="118"/>
      <c r="I25" s="120"/>
      <c r="J25" s="30" t="s">
        <v>20</v>
      </c>
      <c r="K25" s="11" t="s">
        <v>31</v>
      </c>
      <c r="L25" s="30" t="s">
        <v>21</v>
      </c>
      <c r="M25" s="131"/>
      <c r="N25" s="92" t="s">
        <v>51</v>
      </c>
    </row>
    <row r="26" spans="1:14" ht="22.5" customHeight="1">
      <c r="A26" s="103" t="s">
        <v>7</v>
      </c>
      <c r="B26" s="104"/>
      <c r="C26" s="105"/>
      <c r="D26" s="105"/>
      <c r="E26" s="106"/>
      <c r="F26" s="106"/>
      <c r="G26" s="95"/>
      <c r="H26" s="95"/>
      <c r="I26" s="96"/>
      <c r="J26" s="88"/>
      <c r="K26" s="8">
        <f>IF(J26=" "," ",ROUNDDOWN(J26*0.8,0))</f>
        <v>0</v>
      </c>
      <c r="L26" s="31"/>
      <c r="M26" s="10" t="str">
        <f>IF(K26&lt;L26,"○"," ")</f>
        <v> </v>
      </c>
      <c r="N26" s="94">
        <f>INT(J26/6)</f>
        <v>0</v>
      </c>
    </row>
    <row r="27" spans="1:14" ht="22.5" customHeight="1">
      <c r="A27" s="97" t="s">
        <v>33</v>
      </c>
      <c r="B27" s="98"/>
      <c r="C27" s="99"/>
      <c r="D27" s="99"/>
      <c r="E27" s="100"/>
      <c r="F27" s="100"/>
      <c r="G27" s="101"/>
      <c r="H27" s="101"/>
      <c r="I27" s="102"/>
      <c r="J27" s="87"/>
      <c r="K27" s="9">
        <f>IF(J27=" "," ",ROUNDDOWN(J27*0.8,0))</f>
        <v>0</v>
      </c>
      <c r="L27" s="32"/>
      <c r="M27" s="17" t="str">
        <f>IF(K27&lt;L27,"○"," ")</f>
        <v> </v>
      </c>
      <c r="N27" s="94">
        <f>INT(J27/6)</f>
        <v>0</v>
      </c>
    </row>
    <row r="28" spans="1:14" ht="22.5" customHeight="1">
      <c r="A28" s="97" t="s">
        <v>8</v>
      </c>
      <c r="B28" s="98"/>
      <c r="C28" s="99"/>
      <c r="D28" s="99"/>
      <c r="E28" s="100"/>
      <c r="F28" s="100"/>
      <c r="G28" s="101"/>
      <c r="H28" s="101"/>
      <c r="I28" s="102"/>
      <c r="J28" s="87"/>
      <c r="K28" s="9">
        <f>IF(J28=" "," ",ROUNDDOWN(J28*0.8,0))</f>
        <v>0</v>
      </c>
      <c r="L28" s="51"/>
      <c r="M28" s="10" t="str">
        <f>IF(K28&lt;L28,"○"," ")</f>
        <v> </v>
      </c>
      <c r="N28" s="94">
        <f>INT(J28/6)</f>
        <v>0</v>
      </c>
    </row>
    <row r="29" spans="1:14" ht="22.5" customHeight="1">
      <c r="A29" s="97" t="s">
        <v>55</v>
      </c>
      <c r="B29" s="98"/>
      <c r="C29" s="99"/>
      <c r="D29" s="99"/>
      <c r="E29" s="100"/>
      <c r="F29" s="100"/>
      <c r="G29" s="101"/>
      <c r="H29" s="101"/>
      <c r="I29" s="102"/>
      <c r="J29" s="87"/>
      <c r="K29" s="9">
        <f>IF(J29=" "," ",ROUNDDOWN(J29*0.8,0))</f>
        <v>0</v>
      </c>
      <c r="L29" s="32"/>
      <c r="M29" s="17" t="str">
        <f>IF(K29&lt;L29,"○"," ")</f>
        <v> </v>
      </c>
      <c r="N29" s="94">
        <f>INT(J29/6)</f>
        <v>0</v>
      </c>
    </row>
    <row r="30" ht="13.5">
      <c r="A30" s="45" t="s">
        <v>35</v>
      </c>
    </row>
    <row r="31" ht="13.5">
      <c r="A31" s="45"/>
    </row>
    <row r="32" s="50" customFormat="1" ht="13.5">
      <c r="A32" s="50" t="s">
        <v>12</v>
      </c>
    </row>
    <row r="33" ht="9" customHeight="1"/>
    <row r="34" spans="5:7" s="3" customFormat="1" ht="17.25">
      <c r="E34" s="4" t="s">
        <v>13</v>
      </c>
      <c r="F34" s="4" t="s">
        <v>15</v>
      </c>
      <c r="G34" s="4" t="s">
        <v>14</v>
      </c>
    </row>
    <row r="36" s="50" customFormat="1" ht="13.5">
      <c r="A36" s="50" t="s">
        <v>60</v>
      </c>
    </row>
    <row r="37" ht="9" customHeight="1"/>
    <row r="38" spans="5:7" s="3" customFormat="1" ht="17.25">
      <c r="E38" s="4" t="s">
        <v>13</v>
      </c>
      <c r="F38" s="4" t="s">
        <v>15</v>
      </c>
      <c r="G38" s="4" t="s">
        <v>14</v>
      </c>
    </row>
    <row r="39" s="54" customFormat="1" ht="13.5">
      <c r="A39" s="54" t="s">
        <v>43</v>
      </c>
    </row>
  </sheetData>
  <sheetProtection/>
  <mergeCells count="35">
    <mergeCell ref="A2:L2"/>
    <mergeCell ref="L4:M4"/>
    <mergeCell ref="E4:G4"/>
    <mergeCell ref="E18:G18"/>
    <mergeCell ref="A24:B25"/>
    <mergeCell ref="A15:E15"/>
    <mergeCell ref="M24:M25"/>
    <mergeCell ref="A13:E14"/>
    <mergeCell ref="E19:G19"/>
    <mergeCell ref="E20:G20"/>
    <mergeCell ref="J8:N8"/>
    <mergeCell ref="A18:C18"/>
    <mergeCell ref="A19:C19"/>
    <mergeCell ref="A20:C20"/>
    <mergeCell ref="B4:C4"/>
    <mergeCell ref="C24:D25"/>
    <mergeCell ref="E24:F25"/>
    <mergeCell ref="G24:I25"/>
    <mergeCell ref="J23:N23"/>
    <mergeCell ref="C28:D28"/>
    <mergeCell ref="G27:I27"/>
    <mergeCell ref="C27:D27"/>
    <mergeCell ref="E28:F28"/>
    <mergeCell ref="G28:I28"/>
    <mergeCell ref="E27:F27"/>
    <mergeCell ref="G26:I26"/>
    <mergeCell ref="A29:B29"/>
    <mergeCell ref="C29:D29"/>
    <mergeCell ref="E29:F29"/>
    <mergeCell ref="G29:I29"/>
    <mergeCell ref="A28:B28"/>
    <mergeCell ref="A26:B26"/>
    <mergeCell ref="A27:B27"/>
    <mergeCell ref="C26:D26"/>
    <mergeCell ref="E26:F26"/>
  </mergeCells>
  <printOptions/>
  <pageMargins left="0.31496062992125984" right="0.31496062992125984" top="0.3937007874015748" bottom="0.5905511811023623" header="0.11811023622047245"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K31"/>
  <sheetViews>
    <sheetView zoomScalePageLayoutView="0" workbookViewId="0" topLeftCell="A22">
      <selection activeCell="D52" sqref="D52"/>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40" t="s">
        <v>26</v>
      </c>
      <c r="K1" s="140"/>
    </row>
    <row r="2" spans="1:11" ht="18.75">
      <c r="A2" s="141" t="s">
        <v>17</v>
      </c>
      <c r="B2" s="141"/>
      <c r="C2" s="141"/>
      <c r="D2" s="141"/>
      <c r="E2" s="141"/>
      <c r="F2" s="141"/>
      <c r="G2" s="141"/>
      <c r="H2" s="141"/>
      <c r="I2" s="141"/>
      <c r="J2" s="141"/>
      <c r="K2" s="141"/>
    </row>
    <row r="3" spans="1:11" ht="20.25" customHeight="1" thickBot="1">
      <c r="A3" t="s">
        <v>32</v>
      </c>
      <c r="C3" s="20" t="s">
        <v>0</v>
      </c>
      <c r="D3" s="147"/>
      <c r="E3" s="147"/>
      <c r="F3" s="19" t="s">
        <v>1</v>
      </c>
      <c r="G3" s="147"/>
      <c r="H3" s="147"/>
      <c r="I3" s="147"/>
      <c r="J3" s="147"/>
      <c r="K3" s="147"/>
    </row>
    <row r="4" spans="1:11" ht="18" customHeight="1">
      <c r="A4" s="64" t="s">
        <v>3</v>
      </c>
      <c r="B4" s="65" t="s">
        <v>0</v>
      </c>
      <c r="C4" s="65" t="s">
        <v>1</v>
      </c>
      <c r="D4" s="37" t="str">
        <f>'別紙１'!B8</f>
        <v>　     .</v>
      </c>
      <c r="E4" s="37" t="str">
        <f>'別紙１'!C8</f>
        <v>　     .</v>
      </c>
      <c r="F4" s="37" t="str">
        <f>'別紙１'!D8</f>
        <v>　     .</v>
      </c>
      <c r="G4" s="37" t="str">
        <f>'別紙１'!E8</f>
        <v>　     .</v>
      </c>
      <c r="H4" s="37" t="str">
        <f>'別紙１'!F8</f>
        <v>　     .</v>
      </c>
      <c r="I4" s="63" t="str">
        <f>'別紙１'!G8</f>
        <v>　     .</v>
      </c>
      <c r="J4" s="72" t="s">
        <v>24</v>
      </c>
      <c r="K4" s="73" t="s">
        <v>25</v>
      </c>
    </row>
    <row r="5" spans="1:11" ht="17.25" customHeight="1">
      <c r="A5" s="142"/>
      <c r="B5" s="25"/>
      <c r="C5" s="25"/>
      <c r="D5" s="25"/>
      <c r="E5" s="25"/>
      <c r="F5" s="25"/>
      <c r="G5" s="25"/>
      <c r="H5" s="25"/>
      <c r="I5" s="34"/>
      <c r="J5" s="143" t="str">
        <f>IF(SUM(D5:I8)=0," ",SUM(D5:I8))</f>
        <v> </v>
      </c>
      <c r="K5" s="145" t="str">
        <f>IF(MAXA($J$5:$J$28)=J5,"○"," ")</f>
        <v> </v>
      </c>
    </row>
    <row r="6" spans="1:11" ht="17.25" customHeight="1">
      <c r="A6" s="142"/>
      <c r="B6" s="26"/>
      <c r="C6" s="26"/>
      <c r="D6" s="26"/>
      <c r="E6" s="26"/>
      <c r="F6" s="26"/>
      <c r="G6" s="26"/>
      <c r="H6" s="26"/>
      <c r="I6" s="35"/>
      <c r="J6" s="144"/>
      <c r="K6" s="146"/>
    </row>
    <row r="7" spans="1:11" ht="17.25" customHeight="1">
      <c r="A7" s="142"/>
      <c r="B7" s="26"/>
      <c r="C7" s="26"/>
      <c r="D7" s="26"/>
      <c r="E7" s="26"/>
      <c r="F7" s="26"/>
      <c r="G7" s="26"/>
      <c r="H7" s="26"/>
      <c r="I7" s="35"/>
      <c r="J7" s="144"/>
      <c r="K7" s="146"/>
    </row>
    <row r="8" spans="1:11" ht="17.25" customHeight="1">
      <c r="A8" s="142"/>
      <c r="B8" s="27"/>
      <c r="C8" s="27"/>
      <c r="D8" s="27"/>
      <c r="E8" s="27"/>
      <c r="F8" s="27"/>
      <c r="G8" s="27"/>
      <c r="H8" s="27"/>
      <c r="I8" s="23"/>
      <c r="J8" s="144"/>
      <c r="K8" s="146"/>
    </row>
    <row r="9" spans="1:11" ht="17.25" customHeight="1">
      <c r="A9" s="142"/>
      <c r="B9" s="25"/>
      <c r="C9" s="25"/>
      <c r="D9" s="25"/>
      <c r="E9" s="25"/>
      <c r="F9" s="25"/>
      <c r="G9" s="25"/>
      <c r="H9" s="25"/>
      <c r="I9" s="34"/>
      <c r="J9" s="143" t="str">
        <f>IF(SUM(D9:I12)=0," ",SUM(D9:I12))</f>
        <v> </v>
      </c>
      <c r="K9" s="145" t="str">
        <f>IF(MAXA($J$5:$J$28)=J9,"○"," ")</f>
        <v> </v>
      </c>
    </row>
    <row r="10" spans="1:11" ht="17.25" customHeight="1">
      <c r="A10" s="142"/>
      <c r="B10" s="26"/>
      <c r="C10" s="26"/>
      <c r="D10" s="26"/>
      <c r="E10" s="26"/>
      <c r="F10" s="26"/>
      <c r="G10" s="26"/>
      <c r="H10" s="26"/>
      <c r="I10" s="35"/>
      <c r="J10" s="144"/>
      <c r="K10" s="146"/>
    </row>
    <row r="11" spans="1:11" ht="17.25" customHeight="1">
      <c r="A11" s="142"/>
      <c r="B11" s="26"/>
      <c r="C11" s="26"/>
      <c r="D11" s="26"/>
      <c r="E11" s="26"/>
      <c r="F11" s="26"/>
      <c r="G11" s="26"/>
      <c r="H11" s="26"/>
      <c r="I11" s="35"/>
      <c r="J11" s="144"/>
      <c r="K11" s="146"/>
    </row>
    <row r="12" spans="1:11" ht="17.25" customHeight="1">
      <c r="A12" s="142"/>
      <c r="B12" s="27"/>
      <c r="C12" s="27"/>
      <c r="D12" s="27"/>
      <c r="E12" s="27"/>
      <c r="F12" s="27"/>
      <c r="G12" s="27"/>
      <c r="H12" s="27"/>
      <c r="I12" s="23"/>
      <c r="J12" s="144"/>
      <c r="K12" s="146"/>
    </row>
    <row r="13" spans="1:11" ht="17.25" customHeight="1">
      <c r="A13" s="142"/>
      <c r="B13" s="25"/>
      <c r="C13" s="25"/>
      <c r="D13" s="25"/>
      <c r="E13" s="25"/>
      <c r="F13" s="25"/>
      <c r="G13" s="25"/>
      <c r="H13" s="25"/>
      <c r="I13" s="81"/>
      <c r="J13" s="143" t="str">
        <f>IF(SUM(D13:I16)=0," ",SUM(D13:I16))</f>
        <v> </v>
      </c>
      <c r="K13" s="145" t="str">
        <f>IF(MAXA($J$5:$J$28)=J13,"○"," ")</f>
        <v> </v>
      </c>
    </row>
    <row r="14" spans="1:11" ht="17.25" customHeight="1">
      <c r="A14" s="142"/>
      <c r="B14" s="26"/>
      <c r="C14" s="26"/>
      <c r="D14" s="26"/>
      <c r="E14" s="26"/>
      <c r="F14" s="26"/>
      <c r="G14" s="26"/>
      <c r="H14" s="26"/>
      <c r="I14" s="82"/>
      <c r="J14" s="144"/>
      <c r="K14" s="146"/>
    </row>
    <row r="15" spans="1:11" ht="17.25" customHeight="1">
      <c r="A15" s="142"/>
      <c r="B15" s="26"/>
      <c r="C15" s="26"/>
      <c r="D15" s="26"/>
      <c r="E15" s="26"/>
      <c r="F15" s="26"/>
      <c r="G15" s="26"/>
      <c r="H15" s="26"/>
      <c r="I15" s="82"/>
      <c r="J15" s="144"/>
      <c r="K15" s="146"/>
    </row>
    <row r="16" spans="1:11" ht="17.25" customHeight="1">
      <c r="A16" s="142"/>
      <c r="B16" s="27"/>
      <c r="C16" s="27"/>
      <c r="D16" s="27"/>
      <c r="E16" s="27"/>
      <c r="F16" s="27"/>
      <c r="G16" s="27"/>
      <c r="H16" s="27"/>
      <c r="I16" s="83"/>
      <c r="J16" s="144"/>
      <c r="K16" s="146"/>
    </row>
    <row r="17" spans="1:11" ht="17.25" customHeight="1">
      <c r="A17" s="142"/>
      <c r="B17" s="25"/>
      <c r="C17" s="25"/>
      <c r="D17" s="25"/>
      <c r="E17" s="25"/>
      <c r="F17" s="25"/>
      <c r="G17" s="25"/>
      <c r="H17" s="25"/>
      <c r="I17" s="81"/>
      <c r="J17" s="143" t="str">
        <f>IF(SUM(D17:I20)=0," ",SUM(D17:I20))</f>
        <v> </v>
      </c>
      <c r="K17" s="145" t="str">
        <f>IF(MAXA($J$5:$J$28)=J17,"○"," ")</f>
        <v> </v>
      </c>
    </row>
    <row r="18" spans="1:11" ht="17.25" customHeight="1">
      <c r="A18" s="142"/>
      <c r="B18" s="26"/>
      <c r="C18" s="26"/>
      <c r="D18" s="26"/>
      <c r="E18" s="26"/>
      <c r="F18" s="26"/>
      <c r="G18" s="26"/>
      <c r="H18" s="26"/>
      <c r="I18" s="82"/>
      <c r="J18" s="144"/>
      <c r="K18" s="146"/>
    </row>
    <row r="19" spans="1:11" ht="17.25" customHeight="1">
      <c r="A19" s="142"/>
      <c r="B19" s="26"/>
      <c r="C19" s="26"/>
      <c r="D19" s="26"/>
      <c r="E19" s="26"/>
      <c r="F19" s="26"/>
      <c r="G19" s="26"/>
      <c r="H19" s="26"/>
      <c r="I19" s="82"/>
      <c r="J19" s="144"/>
      <c r="K19" s="146"/>
    </row>
    <row r="20" spans="1:11" ht="17.25" customHeight="1">
      <c r="A20" s="142"/>
      <c r="B20" s="27"/>
      <c r="C20" s="27"/>
      <c r="D20" s="27"/>
      <c r="E20" s="27"/>
      <c r="F20" s="27"/>
      <c r="G20" s="27"/>
      <c r="H20" s="27"/>
      <c r="I20" s="83"/>
      <c r="J20" s="144"/>
      <c r="K20" s="146"/>
    </row>
    <row r="21" spans="1:11" ht="17.25" customHeight="1">
      <c r="A21" s="142"/>
      <c r="B21" s="25"/>
      <c r="C21" s="25"/>
      <c r="D21" s="25"/>
      <c r="E21" s="25"/>
      <c r="F21" s="25"/>
      <c r="G21" s="25"/>
      <c r="H21" s="25"/>
      <c r="I21" s="81"/>
      <c r="J21" s="143" t="str">
        <f>IF(SUM(D21:I24)=0," ",SUM(D21:I24))</f>
        <v> </v>
      </c>
      <c r="K21" s="145" t="str">
        <f>IF(MAXA($J$5:$J$28)=J21,"○"," ")</f>
        <v> </v>
      </c>
    </row>
    <row r="22" spans="1:11" ht="17.25" customHeight="1">
      <c r="A22" s="142"/>
      <c r="B22" s="26"/>
      <c r="C22" s="26"/>
      <c r="D22" s="26"/>
      <c r="E22" s="26"/>
      <c r="F22" s="26"/>
      <c r="G22" s="26"/>
      <c r="H22" s="26"/>
      <c r="I22" s="82"/>
      <c r="J22" s="144"/>
      <c r="K22" s="146"/>
    </row>
    <row r="23" spans="1:11" ht="17.25" customHeight="1">
      <c r="A23" s="142"/>
      <c r="B23" s="26"/>
      <c r="C23" s="26"/>
      <c r="D23" s="26"/>
      <c r="E23" s="26"/>
      <c r="F23" s="26"/>
      <c r="G23" s="26"/>
      <c r="H23" s="26"/>
      <c r="I23" s="82"/>
      <c r="J23" s="144"/>
      <c r="K23" s="146"/>
    </row>
    <row r="24" spans="1:11" ht="17.25" customHeight="1">
      <c r="A24" s="142"/>
      <c r="B24" s="27"/>
      <c r="C24" s="27"/>
      <c r="D24" s="27"/>
      <c r="E24" s="27"/>
      <c r="F24" s="27"/>
      <c r="G24" s="27"/>
      <c r="H24" s="27"/>
      <c r="I24" s="83"/>
      <c r="J24" s="144"/>
      <c r="K24" s="146"/>
    </row>
    <row r="25" spans="1:11" ht="17.25" customHeight="1">
      <c r="A25" s="142"/>
      <c r="B25" s="25"/>
      <c r="C25" s="25"/>
      <c r="D25" s="25"/>
      <c r="E25" s="25"/>
      <c r="F25" s="25"/>
      <c r="G25" s="25"/>
      <c r="H25" s="25"/>
      <c r="I25" s="81"/>
      <c r="J25" s="143" t="str">
        <f>IF(SUM(D25:I28)=0," ",SUM(D25:I28))</f>
        <v> </v>
      </c>
      <c r="K25" s="145" t="str">
        <f>IF(MAXA($J$5:$J$28)=J25,"○"," ")</f>
        <v> </v>
      </c>
    </row>
    <row r="26" spans="1:11" ht="17.25" customHeight="1">
      <c r="A26" s="142"/>
      <c r="B26" s="26"/>
      <c r="C26" s="26"/>
      <c r="D26" s="26"/>
      <c r="E26" s="26"/>
      <c r="F26" s="26"/>
      <c r="G26" s="26"/>
      <c r="H26" s="26"/>
      <c r="I26" s="82"/>
      <c r="J26" s="144"/>
      <c r="K26" s="146"/>
    </row>
    <row r="27" spans="1:11" ht="17.25" customHeight="1">
      <c r="A27" s="142"/>
      <c r="B27" s="26"/>
      <c r="C27" s="26"/>
      <c r="D27" s="26"/>
      <c r="E27" s="26"/>
      <c r="F27" s="26"/>
      <c r="G27" s="26"/>
      <c r="H27" s="26"/>
      <c r="I27" s="82"/>
      <c r="J27" s="144"/>
      <c r="K27" s="146"/>
    </row>
    <row r="28" spans="1:11" ht="17.25" customHeight="1" thickBot="1">
      <c r="A28" s="142"/>
      <c r="B28" s="27"/>
      <c r="C28" s="27"/>
      <c r="D28" s="84"/>
      <c r="E28" s="84"/>
      <c r="F28" s="84"/>
      <c r="G28" s="84"/>
      <c r="H28" s="84"/>
      <c r="I28" s="85"/>
      <c r="J28" s="144"/>
      <c r="K28" s="146"/>
    </row>
    <row r="29" spans="1:11" ht="21.75" customHeight="1" thickBot="1">
      <c r="A29" s="148" t="s">
        <v>42</v>
      </c>
      <c r="B29" s="149"/>
      <c r="C29" s="149"/>
      <c r="D29" s="79" t="str">
        <f aca="true" t="shared" si="0" ref="D29:I29">IF(SUM(D5:D28)=0," ",SUM(D5:D28))</f>
        <v> </v>
      </c>
      <c r="E29" s="79" t="str">
        <f t="shared" si="0"/>
        <v> </v>
      </c>
      <c r="F29" s="79" t="str">
        <f>IF(SUM(F5:F28)=0," ",SUM(F5:F28))</f>
        <v> </v>
      </c>
      <c r="G29" s="79" t="str">
        <f t="shared" si="0"/>
        <v> </v>
      </c>
      <c r="H29" s="79" t="str">
        <f t="shared" si="0"/>
        <v> </v>
      </c>
      <c r="I29" s="80" t="str">
        <f t="shared" si="0"/>
        <v> </v>
      </c>
      <c r="J29" s="78" t="str">
        <f>IF(SUM(J5:J28)=0," ",SUM(J5:J28))</f>
        <v> </v>
      </c>
      <c r="K29" s="90"/>
    </row>
    <row r="30" ht="13.5">
      <c r="A30" t="s">
        <v>22</v>
      </c>
    </row>
    <row r="31" ht="13.5">
      <c r="A31" t="s">
        <v>44</v>
      </c>
    </row>
  </sheetData>
  <sheetProtection insertColumns="0" insertRows="0"/>
  <mergeCells count="23">
    <mergeCell ref="A29:C29"/>
    <mergeCell ref="A21:A24"/>
    <mergeCell ref="J21:J24"/>
    <mergeCell ref="K21:K24"/>
    <mergeCell ref="A25:A28"/>
    <mergeCell ref="J25:J28"/>
    <mergeCell ref="K25:K28"/>
    <mergeCell ref="K13:K16"/>
    <mergeCell ref="A13:A16"/>
    <mergeCell ref="J13:J16"/>
    <mergeCell ref="A17:A20"/>
    <mergeCell ref="J17:J20"/>
    <mergeCell ref="K17:K20"/>
    <mergeCell ref="J1:K1"/>
    <mergeCell ref="A2:K2"/>
    <mergeCell ref="A5:A8"/>
    <mergeCell ref="J5:J8"/>
    <mergeCell ref="K5:K8"/>
    <mergeCell ref="K9:K12"/>
    <mergeCell ref="D3:E3"/>
    <mergeCell ref="G3:K3"/>
    <mergeCell ref="A9:A12"/>
    <mergeCell ref="J9:J12"/>
  </mergeCells>
  <printOptions verticalCentered="1"/>
  <pageMargins left="0.5905511811023623" right="0.5905511811023623" top="0.5905511811023623"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39"/>
  <sheetViews>
    <sheetView tabSelected="1" zoomScalePageLayoutView="0" workbookViewId="0" topLeftCell="A1">
      <selection activeCell="K11" sqref="K11"/>
    </sheetView>
  </sheetViews>
  <sheetFormatPr defaultColWidth="9.00390625" defaultRowHeight="13.5"/>
  <cols>
    <col min="1" max="1" width="11.50390625" style="0" customWidth="1"/>
    <col min="2" max="2" width="11.125" style="0" customWidth="1"/>
    <col min="3" max="3" width="10.00390625" style="0" customWidth="1"/>
    <col min="4" max="4" width="8.75390625" style="0" customWidth="1"/>
    <col min="5" max="9" width="11.125" style="0" customWidth="1"/>
    <col min="10" max="10" width="10.00390625" style="0" customWidth="1"/>
    <col min="11" max="11" width="11.375" style="0" customWidth="1"/>
    <col min="13" max="13" width="6.375" style="0" customWidth="1"/>
    <col min="14" max="14" width="7.25390625" style="0" customWidth="1"/>
  </cols>
  <sheetData>
    <row r="1" spans="1:13" ht="21.75" customHeight="1">
      <c r="A1" s="91" t="s">
        <v>50</v>
      </c>
      <c r="M1" s="5" t="s">
        <v>18</v>
      </c>
    </row>
    <row r="2" spans="1:12" ht="18.75">
      <c r="A2" s="122" t="s">
        <v>61</v>
      </c>
      <c r="B2" s="122"/>
      <c r="C2" s="122"/>
      <c r="D2" s="122"/>
      <c r="E2" s="122"/>
      <c r="F2" s="122"/>
      <c r="G2" s="122"/>
      <c r="H2" s="122"/>
      <c r="I2" s="122"/>
      <c r="J2" s="122"/>
      <c r="K2" s="122"/>
      <c r="L2" s="122"/>
    </row>
    <row r="3" ht="21" customHeight="1"/>
    <row r="4" spans="1:13" ht="19.5" customHeight="1">
      <c r="A4" s="2" t="s">
        <v>0</v>
      </c>
      <c r="B4" s="159" t="s">
        <v>90</v>
      </c>
      <c r="C4" s="159"/>
      <c r="D4" s="2" t="s">
        <v>1</v>
      </c>
      <c r="E4" s="159" t="s">
        <v>80</v>
      </c>
      <c r="F4" s="159"/>
      <c r="G4" s="159"/>
      <c r="H4" s="2" t="s">
        <v>10</v>
      </c>
      <c r="I4" s="58" t="s">
        <v>77</v>
      </c>
      <c r="J4" s="2"/>
      <c r="K4" s="21" t="s">
        <v>81</v>
      </c>
      <c r="L4" s="2"/>
      <c r="M4" s="2"/>
    </row>
    <row r="5" ht="18" customHeight="1"/>
    <row r="6" s="50" customFormat="1" ht="13.5">
      <c r="A6" s="50" t="s">
        <v>6</v>
      </c>
    </row>
    <row r="7" ht="9" customHeight="1" thickBot="1"/>
    <row r="8" spans="1:10" ht="18.75" customHeight="1">
      <c r="A8" s="1"/>
      <c r="B8" s="12" t="s">
        <v>62</v>
      </c>
      <c r="C8" s="13" t="s">
        <v>63</v>
      </c>
      <c r="D8" s="13" t="s">
        <v>64</v>
      </c>
      <c r="E8" s="13" t="s">
        <v>65</v>
      </c>
      <c r="F8" s="13" t="s">
        <v>66</v>
      </c>
      <c r="G8" s="39" t="s">
        <v>67</v>
      </c>
      <c r="H8" s="18" t="s">
        <v>27</v>
      </c>
      <c r="I8" s="41" t="s">
        <v>56</v>
      </c>
      <c r="J8" t="s">
        <v>48</v>
      </c>
    </row>
    <row r="9" spans="2:9" ht="30" customHeight="1" thickBot="1">
      <c r="B9" s="6"/>
      <c r="C9" s="22">
        <v>38</v>
      </c>
      <c r="D9" s="22">
        <v>38</v>
      </c>
      <c r="E9" s="22">
        <v>38</v>
      </c>
      <c r="F9" s="22">
        <v>37</v>
      </c>
      <c r="G9" s="40">
        <v>38</v>
      </c>
      <c r="H9" s="33">
        <f>SUM(B9:G9)</f>
        <v>189</v>
      </c>
      <c r="I9" s="24">
        <f>H9/6</f>
        <v>31.5</v>
      </c>
    </row>
    <row r="11" s="50" customFormat="1" ht="13.5">
      <c r="A11" s="50" t="s">
        <v>46</v>
      </c>
    </row>
    <row r="12" ht="9" customHeight="1" thickBot="1"/>
    <row r="13" spans="1:5" ht="15.75" customHeight="1">
      <c r="A13" s="123" t="s">
        <v>16</v>
      </c>
      <c r="B13" s="132"/>
      <c r="C13" s="132"/>
      <c r="D13" s="132"/>
      <c r="E13" s="124"/>
    </row>
    <row r="14" spans="1:5" ht="4.5" customHeight="1">
      <c r="A14" s="134"/>
      <c r="B14" s="135"/>
      <c r="C14" s="135"/>
      <c r="D14" s="135"/>
      <c r="E14" s="160"/>
    </row>
    <row r="15" spans="1:5" ht="29.25" customHeight="1" thickBot="1">
      <c r="A15" s="161" t="s">
        <v>29</v>
      </c>
      <c r="B15" s="118"/>
      <c r="C15" s="118"/>
      <c r="D15" s="118"/>
      <c r="E15" s="162"/>
    </row>
    <row r="17" spans="1:3" ht="18" customHeight="1" thickBot="1">
      <c r="A17" s="46" t="s">
        <v>68</v>
      </c>
      <c r="B17" s="46"/>
      <c r="C17" s="46"/>
    </row>
    <row r="18" spans="1:9" ht="17.25" customHeight="1">
      <c r="A18" s="109" t="s">
        <v>34</v>
      </c>
      <c r="B18" s="110"/>
      <c r="C18" s="111"/>
      <c r="D18" s="47" t="s">
        <v>38</v>
      </c>
      <c r="E18" s="109" t="s">
        <v>34</v>
      </c>
      <c r="F18" s="110"/>
      <c r="G18" s="111"/>
      <c r="H18" s="47" t="s">
        <v>38</v>
      </c>
      <c r="I18" t="s">
        <v>49</v>
      </c>
    </row>
    <row r="19" spans="1:8" ht="24" customHeight="1">
      <c r="A19" s="112" t="s">
        <v>7</v>
      </c>
      <c r="B19" s="105"/>
      <c r="C19" s="113"/>
      <c r="D19" s="48">
        <v>106</v>
      </c>
      <c r="E19" s="112" t="s">
        <v>8</v>
      </c>
      <c r="F19" s="105"/>
      <c r="G19" s="113"/>
      <c r="H19" s="48">
        <v>12</v>
      </c>
    </row>
    <row r="20" spans="1:8" ht="24" customHeight="1">
      <c r="A20" s="114" t="s">
        <v>33</v>
      </c>
      <c r="B20" s="99"/>
      <c r="C20" s="115"/>
      <c r="D20" s="49">
        <v>123</v>
      </c>
      <c r="E20" s="137" t="s">
        <v>54</v>
      </c>
      <c r="F20" s="138"/>
      <c r="G20" s="139"/>
      <c r="H20" s="49">
        <v>5</v>
      </c>
    </row>
    <row r="21" spans="1:7" ht="21" customHeight="1">
      <c r="A21" s="45" t="s">
        <v>35</v>
      </c>
      <c r="B21" s="52"/>
      <c r="C21" s="52"/>
      <c r="D21" s="38"/>
      <c r="E21" s="38"/>
      <c r="F21" s="38"/>
      <c r="G21" s="38"/>
    </row>
    <row r="23" spans="1:14" s="50" customFormat="1" ht="14.25" thickBot="1">
      <c r="A23" s="50" t="s">
        <v>9</v>
      </c>
      <c r="J23" s="121" t="s">
        <v>47</v>
      </c>
      <c r="K23" s="121"/>
      <c r="L23" s="121"/>
      <c r="M23" s="121"/>
      <c r="N23" s="121"/>
    </row>
    <row r="24" spans="1:14" ht="13.5">
      <c r="A24" s="123" t="s">
        <v>2</v>
      </c>
      <c r="B24" s="124"/>
      <c r="C24" s="117" t="s">
        <v>3</v>
      </c>
      <c r="D24" s="117"/>
      <c r="E24" s="117" t="s">
        <v>4</v>
      </c>
      <c r="F24" s="117"/>
      <c r="G24" s="117" t="s">
        <v>39</v>
      </c>
      <c r="H24" s="117"/>
      <c r="I24" s="119"/>
      <c r="J24" s="86" t="s">
        <v>5</v>
      </c>
      <c r="K24" s="7" t="s">
        <v>30</v>
      </c>
      <c r="L24" s="53" t="s">
        <v>19</v>
      </c>
      <c r="M24" s="130" t="s">
        <v>37</v>
      </c>
      <c r="N24" s="93" t="s">
        <v>53</v>
      </c>
    </row>
    <row r="25" spans="1:14" ht="14.25" thickBot="1">
      <c r="A25" s="125"/>
      <c r="B25" s="126"/>
      <c r="C25" s="118"/>
      <c r="D25" s="118"/>
      <c r="E25" s="118"/>
      <c r="F25" s="118"/>
      <c r="G25" s="118"/>
      <c r="H25" s="118"/>
      <c r="I25" s="120"/>
      <c r="J25" s="30" t="s">
        <v>20</v>
      </c>
      <c r="K25" s="11" t="s">
        <v>31</v>
      </c>
      <c r="L25" s="30" t="s">
        <v>21</v>
      </c>
      <c r="M25" s="131"/>
      <c r="N25" s="92" t="s">
        <v>51</v>
      </c>
    </row>
    <row r="26" spans="1:14" ht="22.5" customHeight="1">
      <c r="A26" s="103" t="s">
        <v>7</v>
      </c>
      <c r="B26" s="104"/>
      <c r="C26" s="117" t="s">
        <v>82</v>
      </c>
      <c r="D26" s="117"/>
      <c r="E26" s="157" t="s">
        <v>77</v>
      </c>
      <c r="F26" s="157"/>
      <c r="G26" s="157" t="s">
        <v>83</v>
      </c>
      <c r="H26" s="157"/>
      <c r="I26" s="158"/>
      <c r="J26" s="51">
        <v>203</v>
      </c>
      <c r="K26" s="29">
        <f>INT(J26*0.8)</f>
        <v>162</v>
      </c>
      <c r="L26" s="56">
        <v>183</v>
      </c>
      <c r="M26" s="10" t="str">
        <f>IF(L26&gt;K26,"○"," ")</f>
        <v>○</v>
      </c>
      <c r="N26" s="94">
        <f>INT(J26/6)</f>
        <v>33</v>
      </c>
    </row>
    <row r="27" spans="1:14" ht="22.5" customHeight="1">
      <c r="A27" s="97" t="s">
        <v>33</v>
      </c>
      <c r="B27" s="98"/>
      <c r="C27" s="156" t="s">
        <v>86</v>
      </c>
      <c r="D27" s="156"/>
      <c r="E27" s="156" t="s">
        <v>78</v>
      </c>
      <c r="F27" s="156"/>
      <c r="G27" s="156" t="s">
        <v>84</v>
      </c>
      <c r="H27" s="156"/>
      <c r="I27" s="152"/>
      <c r="J27" s="32">
        <v>133</v>
      </c>
      <c r="K27" s="32">
        <f>INT(J27*0.8)</f>
        <v>106</v>
      </c>
      <c r="L27" s="57">
        <v>105</v>
      </c>
      <c r="M27" s="17" t="str">
        <f>IF(L27&gt;K27,"○"," ")</f>
        <v> </v>
      </c>
      <c r="N27" s="94">
        <f>INT(J27/6)</f>
        <v>22</v>
      </c>
    </row>
    <row r="28" spans="1:14" ht="22.5" customHeight="1">
      <c r="A28" s="97" t="s">
        <v>8</v>
      </c>
      <c r="B28" s="98"/>
      <c r="C28" s="152" t="s">
        <v>87</v>
      </c>
      <c r="D28" s="153"/>
      <c r="E28" s="154" t="s">
        <v>79</v>
      </c>
      <c r="F28" s="154"/>
      <c r="G28" s="154" t="s">
        <v>85</v>
      </c>
      <c r="H28" s="154"/>
      <c r="I28" s="155"/>
      <c r="J28" s="87">
        <v>173</v>
      </c>
      <c r="K28" s="32">
        <f>INT(J28*0.8)</f>
        <v>138</v>
      </c>
      <c r="L28" s="51">
        <v>80</v>
      </c>
      <c r="M28" s="10" t="str">
        <f>IF(K28&lt;L28,"○"," ")</f>
        <v> </v>
      </c>
      <c r="N28" s="94">
        <f>INT(J28/6)</f>
        <v>28</v>
      </c>
    </row>
    <row r="29" spans="1:14" ht="22.5" customHeight="1">
      <c r="A29" s="97" t="s">
        <v>55</v>
      </c>
      <c r="B29" s="98"/>
      <c r="C29" s="99"/>
      <c r="D29" s="99"/>
      <c r="E29" s="150"/>
      <c r="F29" s="150"/>
      <c r="G29" s="150"/>
      <c r="H29" s="150"/>
      <c r="I29" s="151"/>
      <c r="J29" s="87"/>
      <c r="K29" s="32">
        <f>INT(J29*0.8)</f>
        <v>0</v>
      </c>
      <c r="L29" s="51"/>
      <c r="M29" s="10" t="str">
        <f>IF(K29&lt;L29,"○"," ")</f>
        <v> </v>
      </c>
      <c r="N29" s="94">
        <f>INT(J29/6)</f>
        <v>0</v>
      </c>
    </row>
    <row r="30" ht="13.5">
      <c r="A30" s="45" t="s">
        <v>35</v>
      </c>
    </row>
    <row r="31" ht="13.5">
      <c r="A31" s="45"/>
    </row>
    <row r="32" s="50" customFormat="1" ht="13.5">
      <c r="A32" s="50" t="s">
        <v>12</v>
      </c>
    </row>
    <row r="33" ht="9" customHeight="1"/>
    <row r="34" spans="5:7" s="3" customFormat="1" ht="17.25">
      <c r="E34" s="4" t="s">
        <v>13</v>
      </c>
      <c r="F34" s="4" t="s">
        <v>15</v>
      </c>
      <c r="G34" s="4" t="s">
        <v>14</v>
      </c>
    </row>
    <row r="36" s="50" customFormat="1" ht="13.5">
      <c r="A36" s="50" t="s">
        <v>69</v>
      </c>
    </row>
    <row r="37" ht="9" customHeight="1"/>
    <row r="38" spans="5:7" s="3" customFormat="1" ht="17.25">
      <c r="E38" s="4" t="s">
        <v>13</v>
      </c>
      <c r="F38" s="4" t="s">
        <v>15</v>
      </c>
      <c r="G38" s="4" t="s">
        <v>14</v>
      </c>
    </row>
    <row r="39" s="54" customFormat="1" ht="13.5">
      <c r="A39" s="54" t="s">
        <v>36</v>
      </c>
    </row>
  </sheetData>
  <sheetProtection/>
  <mergeCells count="33">
    <mergeCell ref="A19:C19"/>
    <mergeCell ref="E19:G19"/>
    <mergeCell ref="A2:L2"/>
    <mergeCell ref="B4:C4"/>
    <mergeCell ref="E4:G4"/>
    <mergeCell ref="A13:E14"/>
    <mergeCell ref="A15:E15"/>
    <mergeCell ref="A18:C18"/>
    <mergeCell ref="E18:G18"/>
    <mergeCell ref="C24:D25"/>
    <mergeCell ref="E24:F25"/>
    <mergeCell ref="G24:I25"/>
    <mergeCell ref="A20:C20"/>
    <mergeCell ref="E20:G20"/>
    <mergeCell ref="J23:N23"/>
    <mergeCell ref="A27:B27"/>
    <mergeCell ref="C27:D27"/>
    <mergeCell ref="E27:F27"/>
    <mergeCell ref="G27:I27"/>
    <mergeCell ref="M24:M25"/>
    <mergeCell ref="A26:B26"/>
    <mergeCell ref="C26:D26"/>
    <mergeCell ref="E26:F26"/>
    <mergeCell ref="G26:I26"/>
    <mergeCell ref="A24:B25"/>
    <mergeCell ref="A29:B29"/>
    <mergeCell ref="C29:D29"/>
    <mergeCell ref="E29:F29"/>
    <mergeCell ref="G29:I29"/>
    <mergeCell ref="A28:B28"/>
    <mergeCell ref="C28:D28"/>
    <mergeCell ref="E28:F28"/>
    <mergeCell ref="G28:I28"/>
  </mergeCells>
  <printOptions/>
  <pageMargins left="0.31496062992125984" right="0.31496062992125984" top="0.3937007874015748" bottom="0.5905511811023623" header="0.11811023622047245" footer="0.31496062992125984"/>
  <pageSetup cellComments="asDisplayed"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
      <selection activeCell="D4" sqref="D4"/>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7.625" style="0" customWidth="1"/>
  </cols>
  <sheetData>
    <row r="1" spans="1:11" ht="17.25">
      <c r="A1" s="3" t="s">
        <v>50</v>
      </c>
      <c r="J1" s="140" t="s">
        <v>26</v>
      </c>
      <c r="K1" s="140"/>
    </row>
    <row r="2" spans="1:11" ht="18.75">
      <c r="A2" s="141" t="s">
        <v>41</v>
      </c>
      <c r="B2" s="141"/>
      <c r="C2" s="141"/>
      <c r="D2" s="141"/>
      <c r="E2" s="141"/>
      <c r="F2" s="141"/>
      <c r="G2" s="141"/>
      <c r="H2" s="141"/>
      <c r="I2" s="141"/>
      <c r="J2" s="141"/>
      <c r="K2" s="141"/>
    </row>
    <row r="3" spans="1:11" ht="20.25" customHeight="1" thickBot="1">
      <c r="A3" t="s">
        <v>40</v>
      </c>
      <c r="C3" s="20" t="s">
        <v>0</v>
      </c>
      <c r="D3" s="163" t="s">
        <v>90</v>
      </c>
      <c r="E3" s="163"/>
      <c r="F3" s="19" t="s">
        <v>1</v>
      </c>
      <c r="G3" s="164" t="s">
        <v>80</v>
      </c>
      <c r="H3" s="164"/>
      <c r="I3" s="164"/>
      <c r="J3" s="164"/>
      <c r="K3" s="164"/>
    </row>
    <row r="4" spans="1:11" ht="16.5" customHeight="1">
      <c r="A4" s="59" t="s">
        <v>3</v>
      </c>
      <c r="B4" s="60" t="s">
        <v>0</v>
      </c>
      <c r="C4" s="60" t="s">
        <v>1</v>
      </c>
      <c r="D4" s="61" t="s">
        <v>71</v>
      </c>
      <c r="E4" s="61" t="s">
        <v>72</v>
      </c>
      <c r="F4" s="61" t="s">
        <v>73</v>
      </c>
      <c r="G4" s="61" t="s">
        <v>74</v>
      </c>
      <c r="H4" s="61" t="s">
        <v>75</v>
      </c>
      <c r="I4" s="62" t="s">
        <v>76</v>
      </c>
      <c r="J4" s="66" t="s">
        <v>24</v>
      </c>
      <c r="K4" s="67" t="s">
        <v>25</v>
      </c>
    </row>
    <row r="5" spans="1:11" ht="17.25" customHeight="1">
      <c r="A5" s="142" t="s">
        <v>82</v>
      </c>
      <c r="B5" s="171" t="s">
        <v>90</v>
      </c>
      <c r="C5" s="25" t="s">
        <v>80</v>
      </c>
      <c r="D5" s="25">
        <v>20</v>
      </c>
      <c r="E5" s="25">
        <v>20</v>
      </c>
      <c r="F5" s="25">
        <v>19</v>
      </c>
      <c r="G5" s="25">
        <v>19</v>
      </c>
      <c r="H5" s="25">
        <v>18</v>
      </c>
      <c r="I5" s="34">
        <v>18</v>
      </c>
      <c r="J5" s="165">
        <f>IF(SUM(D5:I8)=0," ",SUM(D5:I8))</f>
        <v>183</v>
      </c>
      <c r="K5" s="168" t="s">
        <v>28</v>
      </c>
    </row>
    <row r="6" spans="1:11" ht="17.25" customHeight="1">
      <c r="A6" s="142"/>
      <c r="B6" s="172" t="s">
        <v>90</v>
      </c>
      <c r="C6" s="26" t="s">
        <v>88</v>
      </c>
      <c r="D6" s="26">
        <v>12</v>
      </c>
      <c r="E6" s="26">
        <v>12</v>
      </c>
      <c r="F6" s="26">
        <v>12</v>
      </c>
      <c r="G6" s="26">
        <v>11</v>
      </c>
      <c r="H6" s="26">
        <v>11</v>
      </c>
      <c r="I6" s="35">
        <v>11</v>
      </c>
      <c r="J6" s="166"/>
      <c r="K6" s="169"/>
    </row>
    <row r="7" spans="1:11" ht="17.25" customHeight="1">
      <c r="A7" s="142"/>
      <c r="B7" s="172"/>
      <c r="C7" s="26"/>
      <c r="D7" s="26"/>
      <c r="E7" s="26"/>
      <c r="F7" s="26"/>
      <c r="G7" s="26"/>
      <c r="H7" s="26"/>
      <c r="I7" s="35"/>
      <c r="J7" s="166"/>
      <c r="K7" s="169"/>
    </row>
    <row r="8" spans="1:11" ht="17.25" customHeight="1">
      <c r="A8" s="142"/>
      <c r="B8" s="173"/>
      <c r="C8" s="27"/>
      <c r="D8" s="27"/>
      <c r="E8" s="27"/>
      <c r="F8" s="27"/>
      <c r="G8" s="27"/>
      <c r="H8" s="27"/>
      <c r="I8" s="23"/>
      <c r="J8" s="167"/>
      <c r="K8" s="169"/>
    </row>
    <row r="9" spans="1:11" ht="17.25" customHeight="1">
      <c r="A9" s="142" t="s">
        <v>86</v>
      </c>
      <c r="B9" s="171" t="s">
        <v>90</v>
      </c>
      <c r="C9" s="25" t="s">
        <v>89</v>
      </c>
      <c r="D9" s="25">
        <v>3</v>
      </c>
      <c r="E9" s="25">
        <v>3</v>
      </c>
      <c r="F9" s="25">
        <v>3</v>
      </c>
      <c r="G9" s="25">
        <v>3</v>
      </c>
      <c r="H9" s="25">
        <v>4</v>
      </c>
      <c r="I9" s="34">
        <v>4</v>
      </c>
      <c r="J9" s="165">
        <f>IF(SUM(D9:I12)=0," ",SUM(D9:I12))</f>
        <v>20</v>
      </c>
      <c r="K9" s="168"/>
    </row>
    <row r="10" spans="1:11" ht="17.25" customHeight="1">
      <c r="A10" s="142"/>
      <c r="B10" s="26"/>
      <c r="C10" s="26"/>
      <c r="D10" s="26"/>
      <c r="E10" s="26"/>
      <c r="F10" s="26"/>
      <c r="G10" s="26"/>
      <c r="H10" s="26"/>
      <c r="I10" s="35"/>
      <c r="J10" s="166"/>
      <c r="K10" s="169"/>
    </row>
    <row r="11" spans="1:11" ht="17.25" customHeight="1">
      <c r="A11" s="142"/>
      <c r="B11" s="26"/>
      <c r="C11" s="26"/>
      <c r="D11" s="26"/>
      <c r="E11" s="26"/>
      <c r="F11" s="26"/>
      <c r="G11" s="26"/>
      <c r="H11" s="26"/>
      <c r="I11" s="35"/>
      <c r="J11" s="166"/>
      <c r="K11" s="169"/>
    </row>
    <row r="12" spans="1:11" ht="17.25" customHeight="1">
      <c r="A12" s="142"/>
      <c r="B12" s="27"/>
      <c r="C12" s="27"/>
      <c r="D12" s="27"/>
      <c r="E12" s="27"/>
      <c r="F12" s="27"/>
      <c r="G12" s="27"/>
      <c r="H12" s="27"/>
      <c r="I12" s="23"/>
      <c r="J12" s="167"/>
      <c r="K12" s="169"/>
    </row>
    <row r="13" spans="1:11" ht="17.25" customHeight="1">
      <c r="A13" s="142" t="s">
        <v>70</v>
      </c>
      <c r="B13" s="25"/>
      <c r="C13" s="25"/>
      <c r="D13" s="25"/>
      <c r="E13" s="25"/>
      <c r="F13" s="25"/>
      <c r="G13" s="25"/>
      <c r="H13" s="25"/>
      <c r="I13" s="34"/>
      <c r="J13" s="165" t="str">
        <f>IF(SUM(D13:I16)=0," ",SUM(D13:I16))</f>
        <v> </v>
      </c>
      <c r="K13" s="168"/>
    </row>
    <row r="14" spans="1:11" ht="17.25" customHeight="1">
      <c r="A14" s="142"/>
      <c r="B14" s="26"/>
      <c r="C14" s="26"/>
      <c r="D14" s="26"/>
      <c r="E14" s="26"/>
      <c r="F14" s="26"/>
      <c r="G14" s="26"/>
      <c r="H14" s="26"/>
      <c r="I14" s="35"/>
      <c r="J14" s="166"/>
      <c r="K14" s="169"/>
    </row>
    <row r="15" spans="1:11" ht="17.25" customHeight="1">
      <c r="A15" s="142"/>
      <c r="B15" s="26"/>
      <c r="C15" s="26"/>
      <c r="D15" s="26"/>
      <c r="E15" s="26"/>
      <c r="F15" s="26"/>
      <c r="G15" s="26"/>
      <c r="H15" s="26"/>
      <c r="I15" s="35"/>
      <c r="J15" s="166"/>
      <c r="K15" s="169"/>
    </row>
    <row r="16" spans="1:11" ht="17.25" customHeight="1">
      <c r="A16" s="142"/>
      <c r="B16" s="27"/>
      <c r="C16" s="27"/>
      <c r="D16" s="27"/>
      <c r="E16" s="27"/>
      <c r="F16" s="27"/>
      <c r="G16" s="27"/>
      <c r="H16" s="27"/>
      <c r="I16" s="23"/>
      <c r="J16" s="167"/>
      <c r="K16" s="169"/>
    </row>
    <row r="17" spans="1:11" ht="17.25" customHeight="1">
      <c r="A17" s="142"/>
      <c r="B17" s="25"/>
      <c r="C17" s="25"/>
      <c r="D17" s="25"/>
      <c r="E17" s="25"/>
      <c r="F17" s="25"/>
      <c r="G17" s="25"/>
      <c r="H17" s="25"/>
      <c r="I17" s="34"/>
      <c r="J17" s="165" t="str">
        <f>IF(SUM(D17:I20)=0," ",SUM(D17:I20))</f>
        <v> </v>
      </c>
      <c r="K17" s="168"/>
    </row>
    <row r="18" spans="1:11" ht="17.25" customHeight="1">
      <c r="A18" s="142"/>
      <c r="B18" s="26"/>
      <c r="C18" s="26"/>
      <c r="D18" s="26"/>
      <c r="E18" s="26"/>
      <c r="F18" s="26"/>
      <c r="G18" s="26"/>
      <c r="H18" s="26"/>
      <c r="I18" s="35"/>
      <c r="J18" s="166"/>
      <c r="K18" s="169"/>
    </row>
    <row r="19" spans="1:11" ht="17.25" customHeight="1">
      <c r="A19" s="142"/>
      <c r="B19" s="26"/>
      <c r="C19" s="26"/>
      <c r="D19" s="26"/>
      <c r="E19" s="26"/>
      <c r="F19" s="26"/>
      <c r="G19" s="26"/>
      <c r="H19" s="26"/>
      <c r="I19" s="35"/>
      <c r="J19" s="166"/>
      <c r="K19" s="169"/>
    </row>
    <row r="20" spans="1:11" ht="17.25" customHeight="1">
      <c r="A20" s="142"/>
      <c r="B20" s="27"/>
      <c r="C20" s="27"/>
      <c r="D20" s="27"/>
      <c r="E20" s="27"/>
      <c r="F20" s="27"/>
      <c r="G20" s="27"/>
      <c r="H20" s="27"/>
      <c r="I20" s="23"/>
      <c r="J20" s="167"/>
      <c r="K20" s="169"/>
    </row>
    <row r="21" spans="1:11" ht="17.25" customHeight="1">
      <c r="A21" s="142"/>
      <c r="B21" s="25"/>
      <c r="C21" s="25"/>
      <c r="D21" s="25"/>
      <c r="E21" s="25"/>
      <c r="F21" s="25"/>
      <c r="G21" s="25"/>
      <c r="H21" s="25"/>
      <c r="I21" s="34"/>
      <c r="J21" s="165" t="str">
        <f>IF(SUM(D21:I24)=0," ",SUM(D21:I24))</f>
        <v> </v>
      </c>
      <c r="K21" s="168"/>
    </row>
    <row r="22" spans="1:11" ht="17.25" customHeight="1">
      <c r="A22" s="142"/>
      <c r="B22" s="26"/>
      <c r="C22" s="26"/>
      <c r="D22" s="26"/>
      <c r="E22" s="26"/>
      <c r="F22" s="26"/>
      <c r="G22" s="26"/>
      <c r="H22" s="26"/>
      <c r="I22" s="35"/>
      <c r="J22" s="166"/>
      <c r="K22" s="169"/>
    </row>
    <row r="23" spans="1:11" ht="17.25" customHeight="1">
      <c r="A23" s="142"/>
      <c r="B23" s="26"/>
      <c r="C23" s="26"/>
      <c r="D23" s="26"/>
      <c r="E23" s="26"/>
      <c r="F23" s="26"/>
      <c r="G23" s="26"/>
      <c r="H23" s="26"/>
      <c r="I23" s="35"/>
      <c r="J23" s="166"/>
      <c r="K23" s="169"/>
    </row>
    <row r="24" spans="1:11" ht="17.25" customHeight="1">
      <c r="A24" s="142"/>
      <c r="B24" s="27"/>
      <c r="C24" s="27"/>
      <c r="D24" s="27"/>
      <c r="E24" s="27"/>
      <c r="F24" s="27"/>
      <c r="G24" s="27"/>
      <c r="H24" s="27"/>
      <c r="I24" s="23"/>
      <c r="J24" s="167"/>
      <c r="K24" s="169"/>
    </row>
    <row r="25" spans="1:11" ht="17.25" customHeight="1">
      <c r="A25" s="142"/>
      <c r="B25" s="25"/>
      <c r="C25" s="25"/>
      <c r="D25" s="25"/>
      <c r="E25" s="25"/>
      <c r="F25" s="25"/>
      <c r="G25" s="25"/>
      <c r="H25" s="25"/>
      <c r="I25" s="34"/>
      <c r="J25" s="165" t="str">
        <f>IF(SUM(D25:I28)=0," ",SUM(D25:I28))</f>
        <v> </v>
      </c>
      <c r="K25" s="168"/>
    </row>
    <row r="26" spans="1:11" ht="17.25" customHeight="1">
      <c r="A26" s="142"/>
      <c r="B26" s="26"/>
      <c r="C26" s="26"/>
      <c r="D26" s="26"/>
      <c r="E26" s="26"/>
      <c r="F26" s="26"/>
      <c r="G26" s="26"/>
      <c r="H26" s="26"/>
      <c r="I26" s="35"/>
      <c r="J26" s="166"/>
      <c r="K26" s="169"/>
    </row>
    <row r="27" spans="1:11" ht="17.25" customHeight="1">
      <c r="A27" s="142"/>
      <c r="B27" s="26"/>
      <c r="C27" s="26"/>
      <c r="D27" s="26"/>
      <c r="E27" s="26"/>
      <c r="F27" s="26"/>
      <c r="G27" s="26"/>
      <c r="H27" s="26"/>
      <c r="I27" s="35"/>
      <c r="J27" s="166"/>
      <c r="K27" s="169"/>
    </row>
    <row r="28" spans="1:11" ht="17.25" customHeight="1" thickBot="1">
      <c r="A28" s="170"/>
      <c r="B28" s="28"/>
      <c r="C28" s="28"/>
      <c r="D28" s="28"/>
      <c r="E28" s="28"/>
      <c r="F28" s="28"/>
      <c r="G28" s="28"/>
      <c r="H28" s="28"/>
      <c r="I28" s="36"/>
      <c r="J28" s="167"/>
      <c r="K28" s="169"/>
    </row>
    <row r="29" spans="1:11" ht="21.75" customHeight="1" thickBot="1">
      <c r="A29" s="148" t="s">
        <v>42</v>
      </c>
      <c r="B29" s="149"/>
      <c r="C29" s="149"/>
      <c r="D29" s="70">
        <f aca="true" t="shared" si="0" ref="D29:J29">SUM(D5:D28)</f>
        <v>35</v>
      </c>
      <c r="E29" s="70">
        <f t="shared" si="0"/>
        <v>35</v>
      </c>
      <c r="F29" s="70">
        <f t="shared" si="0"/>
        <v>34</v>
      </c>
      <c r="G29" s="70">
        <f t="shared" si="0"/>
        <v>33</v>
      </c>
      <c r="H29" s="70">
        <f t="shared" si="0"/>
        <v>33</v>
      </c>
      <c r="I29" s="71">
        <f t="shared" si="0"/>
        <v>33</v>
      </c>
      <c r="J29" s="68">
        <f t="shared" si="0"/>
        <v>203</v>
      </c>
      <c r="K29" s="69"/>
    </row>
    <row r="30" ht="13.5">
      <c r="A30" t="s">
        <v>22</v>
      </c>
    </row>
    <row r="31" ht="13.5">
      <c r="A31" t="s">
        <v>44</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J9:J12"/>
    <mergeCell ref="K9:K12"/>
    <mergeCell ref="A13:A16"/>
    <mergeCell ref="J13:J16"/>
    <mergeCell ref="K13:K16"/>
    <mergeCell ref="J1:K1"/>
    <mergeCell ref="A2:K2"/>
    <mergeCell ref="D3:E3"/>
    <mergeCell ref="G3:K3"/>
    <mergeCell ref="A5:A8"/>
    <mergeCell ref="J5:J8"/>
    <mergeCell ref="K5:K8"/>
  </mergeCells>
  <printOptions/>
  <pageMargins left="0.5905511811023623" right="0.5905511811023623" top="0.5905511811023623" bottom="0.5905511811023623" header="0.31496062992125984"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2018-08-10T01:09:36Z</cp:lastPrinted>
  <dcterms:created xsi:type="dcterms:W3CDTF">2006-08-18T02:34:56Z</dcterms:created>
  <dcterms:modified xsi:type="dcterms:W3CDTF">2022-01-06T00:50:06Z</dcterms:modified>
  <cp:category/>
  <cp:version/>
  <cp:contentType/>
  <cp:contentStatus/>
</cp:coreProperties>
</file>