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<sst xmlns="http://schemas.openxmlformats.org/spreadsheetml/2006/main" count="39" uniqueCount="32">
  <si>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単位</t>
  </si>
  <si>
    <t>×</t>
  </si>
  <si>
    <t>％</t>
  </si>
  <si>
    <t>＝</t>
  </si>
  <si>
    <t>×</t>
  </si>
  <si>
    <t>90/100</t>
  </si>
  <si>
    <t>＝</t>
  </si>
  <si>
    <t>×</t>
  </si>
  <si>
    <t>＝</t>
  </si>
  <si>
    <t>③</t>
  </si>
  <si>
    <t>①</t>
  </si>
  <si>
    <t>②</t>
  </si>
  <si>
    <t>-</t>
  </si>
  <si>
    <t>円</t>
  </si>
  <si>
    <t>減額認定率ー保険給付率</t>
  </si>
  <si>
    <t>※ア～ウのみ入力してください</t>
  </si>
  <si>
    <t>◎介護保険利用者負担額軽減措置に伴う助成金の支払について</t>
  </si>
  <si>
    <t xml:space="preserve">円　  </t>
  </si>
  <si>
    <t>利用者負担額</t>
  </si>
  <si>
    <t>　①費用総額</t>
  </si>
  <si>
    <t>　②保険給付額</t>
  </si>
  <si>
    <t>・サービス利用単位数（合計）</t>
  </si>
  <si>
    <t>・軽 減 率</t>
  </si>
  <si>
    <t>・地 域 別１単位の単 価</t>
  </si>
  <si>
    <t>ウ</t>
  </si>
  <si>
    <t>ア</t>
  </si>
  <si>
    <t>イ</t>
  </si>
  <si>
    <t xml:space="preserve">  　越谷市の助成金と利用者負担額計算シート</t>
  </si>
  <si>
    <t>　④利用者負担額</t>
  </si>
  <si>
    <t>※利用者負担額は、先に市の助成額を計算してから算出します。</t>
  </si>
  <si>
    <t>　1円未満切捨て</t>
  </si>
  <si>
    <r>
      <t>　</t>
    </r>
    <r>
      <rPr>
        <sz val="20"/>
        <color indexed="30"/>
        <rFont val="ＭＳ Ｐゴシック"/>
        <family val="3"/>
      </rPr>
      <t>③市助成額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</si>
</sst>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総費用額の&quot;&quot;＆&quot;"/>
    <numFmt numFmtId="178" formatCode="&quot;総費用額の&quot;@&quot;％が市負担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26"/>
      <name val="ＭＳ Ｐゴシック"/>
      <family val="3"/>
    </font>
    <font>
      <b/>
      <sz val="22"/>
      <name val="ＭＳ Ｐゴシック"/>
      <family val="3"/>
    </font>
    <font>
      <sz val="20"/>
      <name val="ＭＳ Ｐゴシック"/>
      <family val="3"/>
    </font>
    <font>
      <sz val="20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20"/>
      <color indexed="10"/>
      <name val="ＭＳ Ｐゴシック"/>
      <family val="3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6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20"/>
      <color rgb="FFFF0000"/>
      <name val="ＭＳ Ｐゴシック"/>
      <family val="3"/>
    </font>
    <font>
      <b/>
      <sz val="16"/>
      <color theme="1"/>
      <name val="ＭＳ Ｐゴシック"/>
      <family val="3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Alignment="1">
      <alignment vertical="center"/>
    </xf>
    <xf numFmtId="38" fontId="3" fillId="0" borderId="0" xfId="49" applyFont="1" applyAlignment="1">
      <alignment vertical="center"/>
    </xf>
    <xf numFmtId="38" fontId="0" fillId="0" borderId="0" xfId="49" applyBorder="1" applyAlignment="1">
      <alignment vertical="center"/>
    </xf>
    <xf numFmtId="0" fontId="2" fillId="0" borderId="0" xfId="0" applyFont="1" applyBorder="1" applyAlignment="1">
      <alignment vertical="center"/>
    </xf>
    <xf numFmtId="38" fontId="4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0" fontId="59" fillId="0" borderId="0" xfId="49" applyNumberFormat="1" applyFont="1" applyBorder="1" applyAlignment="1" applyProtection="1">
      <alignment vertical="center"/>
      <protection locked="0"/>
    </xf>
    <xf numFmtId="38" fontId="0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38" fontId="7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10" fillId="0" borderId="0" xfId="49" applyFont="1" applyAlignment="1">
      <alignment vertical="center"/>
    </xf>
    <xf numFmtId="40" fontId="60" fillId="0" borderId="0" xfId="49" applyNumberFormat="1" applyFont="1" applyBorder="1" applyAlignment="1" applyProtection="1">
      <alignment vertical="center"/>
      <protection locked="0"/>
    </xf>
    <xf numFmtId="38" fontId="60" fillId="0" borderId="0" xfId="49" applyFont="1" applyAlignment="1">
      <alignment vertical="center"/>
    </xf>
    <xf numFmtId="38" fontId="10" fillId="0" borderId="0" xfId="49" applyFont="1" applyAlignment="1">
      <alignment horizontal="center" vertical="center"/>
    </xf>
    <xf numFmtId="40" fontId="10" fillId="0" borderId="0" xfId="49" applyNumberFormat="1" applyFont="1" applyAlignment="1">
      <alignment horizontal="center" vertical="center"/>
    </xf>
    <xf numFmtId="40" fontId="10" fillId="0" borderId="0" xfId="49" applyNumberFormat="1" applyFont="1" applyAlignment="1">
      <alignment vertical="center"/>
    </xf>
    <xf numFmtId="49" fontId="10" fillId="0" borderId="0" xfId="49" applyNumberFormat="1" applyFont="1" applyAlignment="1">
      <alignment horizontal="center" vertical="center"/>
    </xf>
    <xf numFmtId="0" fontId="10" fillId="0" borderId="0" xfId="49" applyNumberFormat="1" applyFont="1" applyAlignment="1">
      <alignment horizontal="center" vertical="center"/>
    </xf>
    <xf numFmtId="38" fontId="10" fillId="0" borderId="0" xfId="49" applyFont="1" applyBorder="1" applyAlignment="1">
      <alignment vertical="center"/>
    </xf>
    <xf numFmtId="38" fontId="61" fillId="0" borderId="0" xfId="49" applyNumberFormat="1" applyFont="1" applyAlignment="1">
      <alignment vertical="center"/>
    </xf>
    <xf numFmtId="38" fontId="61" fillId="0" borderId="0" xfId="49" applyFont="1" applyAlignment="1">
      <alignment vertical="center"/>
    </xf>
    <xf numFmtId="40" fontId="61" fillId="0" borderId="0" xfId="49" applyNumberFormat="1" applyFont="1" applyBorder="1" applyAlignment="1">
      <alignment vertical="center"/>
    </xf>
    <xf numFmtId="38" fontId="62" fillId="8" borderId="10" xfId="49" applyFont="1" applyFill="1" applyBorder="1" applyAlignment="1" applyProtection="1">
      <alignment vertical="center"/>
      <protection locked="0"/>
    </xf>
    <xf numFmtId="40" fontId="62" fillId="8" borderId="10" xfId="49" applyNumberFormat="1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horizontal="left" vertical="center"/>
    </xf>
    <xf numFmtId="38" fontId="3" fillId="0" borderId="0" xfId="49" applyFont="1" applyAlignment="1">
      <alignment horizontal="center" vertical="center"/>
    </xf>
    <xf numFmtId="38" fontId="62" fillId="8" borderId="10" xfId="49" applyFont="1" applyFill="1" applyBorder="1" applyAlignment="1">
      <alignment vertical="center"/>
    </xf>
    <xf numFmtId="38" fontId="3" fillId="0" borderId="0" xfId="49" applyFont="1" applyAlignment="1">
      <alignment horizontal="left" vertical="center"/>
    </xf>
    <xf numFmtId="38" fontId="61" fillId="0" borderId="0" xfId="49" applyNumberFormat="1" applyFont="1" applyAlignment="1">
      <alignment horizontal="left" vertical="center"/>
    </xf>
    <xf numFmtId="38" fontId="10" fillId="0" borderId="0" xfId="49" applyFont="1" applyBorder="1" applyAlignment="1">
      <alignment horizontal="center" vertical="center"/>
    </xf>
    <xf numFmtId="40" fontId="61" fillId="0" borderId="11" xfId="49" applyNumberFormat="1" applyFont="1" applyBorder="1" applyAlignment="1">
      <alignment vertical="center"/>
    </xf>
    <xf numFmtId="40" fontId="63" fillId="0" borderId="0" xfId="49" applyNumberFormat="1" applyFont="1" applyBorder="1" applyAlignment="1" applyProtection="1">
      <alignment vertical="center"/>
      <protection locked="0"/>
    </xf>
    <xf numFmtId="38" fontId="10" fillId="0" borderId="0" xfId="49" applyFont="1" applyAlignment="1">
      <alignment horizontal="left" vertical="center" shrinkToFit="1"/>
    </xf>
    <xf numFmtId="38" fontId="61" fillId="0" borderId="12" xfId="49" applyFont="1" applyBorder="1" applyAlignment="1">
      <alignment horizontal="center" vertical="center"/>
    </xf>
    <xf numFmtId="38" fontId="61" fillId="0" borderId="13" xfId="49" applyFont="1" applyBorder="1" applyAlignment="1">
      <alignment horizontal="center" vertical="center"/>
    </xf>
    <xf numFmtId="38" fontId="61" fillId="0" borderId="14" xfId="49" applyFont="1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38" fontId="10" fillId="0" borderId="0" xfId="49" applyFont="1" applyAlignment="1">
      <alignment horizontal="center" vertical="center"/>
    </xf>
    <xf numFmtId="38" fontId="64" fillId="0" borderId="0" xfId="49" applyFont="1" applyAlignment="1">
      <alignment horizontal="left" vertical="center"/>
    </xf>
    <xf numFmtId="38" fontId="10" fillId="0" borderId="0" xfId="49" applyFont="1" applyAlignment="1">
      <alignment horizontal="left" vertical="center"/>
    </xf>
    <xf numFmtId="0" fontId="10" fillId="0" borderId="0" xfId="49" applyNumberFormat="1" applyFont="1" applyAlignment="1">
      <alignment horizontal="center" vertical="center" shrinkToFit="1"/>
    </xf>
    <xf numFmtId="38" fontId="5" fillId="0" borderId="0" xfId="49" applyFont="1" applyAlignment="1">
      <alignment horizontal="center" shrinkToFit="1"/>
    </xf>
    <xf numFmtId="40" fontId="10" fillId="0" borderId="0" xfId="49" applyNumberFormat="1" applyFont="1" applyAlignment="1">
      <alignment horizontal="center" vertical="center"/>
    </xf>
    <xf numFmtId="49" fontId="10" fillId="0" borderId="0" xfId="49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1352550</xdr:colOff>
      <xdr:row>21</xdr:row>
      <xdr:rowOff>190500</xdr:rowOff>
    </xdr:from>
    <xdr:to>
      <xdr:col>7</xdr:col>
      <xdr:colOff>1600200</xdr:colOff>
      <xdr:row>21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201025" y="6286500"/>
          <a:ext cx="2476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1381125</xdr:colOff>
      <xdr:row>18</xdr:row>
      <xdr:rowOff>180975</xdr:rowOff>
    </xdr:from>
    <xdr:to>
      <xdr:col>7</xdr:col>
      <xdr:colOff>1562100</xdr:colOff>
      <xdr:row>18</xdr:row>
      <xdr:rowOff>180975</xdr:rowOff>
    </xdr:to>
    <xdr:sp>
      <xdr:nvSpPr>
        <xdr:cNvPr id="2" name="Line 2"/>
        <xdr:cNvSpPr>
          <a:spLocks/>
        </xdr:cNvSpPr>
      </xdr:nvSpPr>
      <xdr:spPr>
        <a:xfrm>
          <a:off x="8229600" y="5324475"/>
          <a:ext cx="1809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1314450</xdr:colOff>
      <xdr:row>24</xdr:row>
      <xdr:rowOff>152400</xdr:rowOff>
    </xdr:from>
    <xdr:to>
      <xdr:col>7</xdr:col>
      <xdr:colOff>1628775</xdr:colOff>
      <xdr:row>24</xdr:row>
      <xdr:rowOff>161925</xdr:rowOff>
    </xdr:to>
    <xdr:sp>
      <xdr:nvSpPr>
        <xdr:cNvPr id="3" name="Line 3"/>
        <xdr:cNvSpPr>
          <a:spLocks/>
        </xdr:cNvSpPr>
      </xdr:nvSpPr>
      <xdr:spPr>
        <a:xfrm flipV="1">
          <a:off x="8162925" y="7191375"/>
          <a:ext cx="314325" cy="95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1428750</xdr:colOff>
      <xdr:row>26</xdr:row>
      <xdr:rowOff>66675</xdr:rowOff>
    </xdr:from>
    <xdr:to>
      <xdr:col>12</xdr:col>
      <xdr:colOff>647700</xdr:colOff>
      <xdr:row>30</xdr:row>
      <xdr:rowOff>28575</xdr:rowOff>
    </xdr:to>
    <xdr:sp>
      <xdr:nvSpPr>
        <xdr:cNvPr id="4" name="正方形/長方形 1"/>
        <xdr:cNvSpPr>
          <a:spLocks/>
        </xdr:cNvSpPr>
      </xdr:nvSpPr>
      <xdr:spPr>
        <a:xfrm>
          <a:off x="2409825" y="7686675"/>
          <a:ext cx="9544050" cy="1028700"/>
        </a:xfrm>
        <a:prstGeom prst="rect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13</xdr:row>
      <xdr:rowOff>47625</xdr:rowOff>
    </xdr:from>
    <xdr:to>
      <xdr:col>4</xdr:col>
      <xdr:colOff>628650</xdr:colOff>
      <xdr:row>14</xdr:row>
      <xdr:rowOff>228600</xdr:rowOff>
    </xdr:to>
    <xdr:sp>
      <xdr:nvSpPr>
        <xdr:cNvPr id="5" name="上矢印 3"/>
        <xdr:cNvSpPr>
          <a:spLocks/>
        </xdr:cNvSpPr>
      </xdr:nvSpPr>
      <xdr:spPr>
        <a:xfrm>
          <a:off x="4562475" y="3838575"/>
          <a:ext cx="361950" cy="419100"/>
        </a:xfrm>
        <a:prstGeom prst="upArrow">
          <a:avLst>
            <a:gd name="adj" fmla="val -4805"/>
          </a:avLst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5</xdr:row>
      <xdr:rowOff>104775</xdr:rowOff>
    </xdr:from>
    <xdr:to>
      <xdr:col>8</xdr:col>
      <xdr:colOff>257175</xdr:colOff>
      <xdr:row>8</xdr:row>
      <xdr:rowOff>190500</xdr:rowOff>
    </xdr:to>
    <xdr:sp>
      <xdr:nvSpPr>
        <xdr:cNvPr id="6" name="角丸四角形吹き出し 4"/>
        <xdr:cNvSpPr>
          <a:spLocks/>
        </xdr:cNvSpPr>
      </xdr:nvSpPr>
      <xdr:spPr>
        <a:xfrm>
          <a:off x="5610225" y="1704975"/>
          <a:ext cx="3162300" cy="800100"/>
        </a:xfrm>
        <a:prstGeom prst="wedgeRoundRectCallout">
          <a:avLst>
            <a:gd name="adj1" fmla="val -44685"/>
            <a:gd name="adj2" fmla="val 8988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介護職員処遇改善加算を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含めた単位数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228600</xdr:rowOff>
    </xdr:from>
    <xdr:to>
      <xdr:col>9</xdr:col>
      <xdr:colOff>609600</xdr:colOff>
      <xdr:row>12</xdr:row>
      <xdr:rowOff>219075</xdr:rowOff>
    </xdr:to>
    <xdr:sp>
      <xdr:nvSpPr>
        <xdr:cNvPr id="7" name="角丸四角形吹き出し 10"/>
        <xdr:cNvSpPr>
          <a:spLocks/>
        </xdr:cNvSpPr>
      </xdr:nvSpPr>
      <xdr:spPr>
        <a:xfrm>
          <a:off x="6848475" y="2781300"/>
          <a:ext cx="3067050" cy="895350"/>
        </a:xfrm>
        <a:prstGeom prst="wedgeRoundRectCallout">
          <a:avLst>
            <a:gd name="adj1" fmla="val -87041"/>
            <a:gd name="adj2" fmla="val 7865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必ず認定証で確認してください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0</xdr:colOff>
      <xdr:row>2</xdr:row>
      <xdr:rowOff>38100</xdr:rowOff>
    </xdr:from>
    <xdr:to>
      <xdr:col>14</xdr:col>
      <xdr:colOff>542925</xdr:colOff>
      <xdr:row>7</xdr:row>
      <xdr:rowOff>123825</xdr:rowOff>
    </xdr:to>
    <xdr:sp>
      <xdr:nvSpPr>
        <xdr:cNvPr id="8" name="横巻き 5"/>
        <xdr:cNvSpPr>
          <a:spLocks/>
        </xdr:cNvSpPr>
      </xdr:nvSpPr>
      <xdr:spPr>
        <a:xfrm>
          <a:off x="9934575" y="676275"/>
          <a:ext cx="3286125" cy="1524000"/>
        </a:xfrm>
        <a:prstGeom prst="horizontalScroll">
          <a:avLst/>
        </a:prstGeom>
        <a:noFill/>
        <a:ln w="25400" cmpd="sng">
          <a:solidFill>
            <a:srgbClr val="F7964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国保連への請求は、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800" b="0" i="0" u="none" baseline="0">
              <a:solidFill>
                <a:srgbClr val="000000"/>
              </a:solidFill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負担割合証通りです</a:t>
          </a:r>
          <a:r>
            <a:rPr lang="en-US" cap="none" sz="1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Zeros="0" tabSelected="1" showOutlineSymbols="0" zoomScale="75" zoomScaleNormal="75" zoomScalePageLayoutView="0" workbookViewId="0" topLeftCell="A1">
      <selection activeCell="F13" sqref="F13"/>
    </sheetView>
  </sheetViews>
  <sheetFormatPr defaultColWidth="9.00390625" defaultRowHeight="13.5"/>
  <cols>
    <col min="1" max="1" width="12.875" style="2" customWidth="1"/>
    <col min="2" max="2" width="20.625" style="2" customWidth="1"/>
    <col min="3" max="3" width="13.125" style="2" customWidth="1"/>
    <col min="4" max="4" width="9.75390625" style="2" customWidth="1"/>
    <col min="5" max="5" width="13.50390625" style="2" customWidth="1"/>
    <col min="6" max="6" width="14.00390625" style="2" customWidth="1"/>
    <col min="7" max="7" width="6.00390625" style="2" bestFit="1" customWidth="1"/>
    <col min="8" max="8" width="21.875" style="2" customWidth="1"/>
    <col min="9" max="9" width="10.375" style="2" customWidth="1"/>
    <col min="10" max="10" width="8.25390625" style="2" customWidth="1"/>
    <col min="11" max="16384" width="9.00390625" style="2" customWidth="1"/>
  </cols>
  <sheetData>
    <row r="1" spans="1:4" ht="33.75" customHeight="1">
      <c r="A1" s="14" t="s">
        <v>16</v>
      </c>
      <c r="B1" s="3"/>
      <c r="C1" s="3"/>
      <c r="D1" s="3"/>
    </row>
    <row r="2" spans="1:4" ht="16.5" customHeight="1">
      <c r="A2" s="14"/>
      <c r="B2" s="3"/>
      <c r="C2" s="3"/>
      <c r="D2" s="3"/>
    </row>
    <row r="3" spans="1:6" ht="28.5" customHeight="1">
      <c r="A3" s="15" t="s">
        <v>27</v>
      </c>
      <c r="B3" s="12"/>
      <c r="C3" s="6"/>
      <c r="D3" s="6"/>
      <c r="E3" s="1"/>
      <c r="F3" s="1"/>
    </row>
    <row r="4" spans="1:6" ht="28.5" customHeight="1">
      <c r="A4" s="15"/>
      <c r="B4" s="12"/>
      <c r="C4" s="6"/>
      <c r="D4" s="6"/>
      <c r="E4" s="1"/>
      <c r="F4" s="1"/>
    </row>
    <row r="5" spans="2:6" ht="18.75" customHeight="1">
      <c r="B5" s="12"/>
      <c r="C5" s="6"/>
      <c r="D5" s="6"/>
      <c r="E5" s="1"/>
      <c r="F5" s="1"/>
    </row>
    <row r="6" spans="1:6" ht="18.75" customHeight="1">
      <c r="A6" s="13"/>
      <c r="B6" s="12"/>
      <c r="C6" s="6"/>
      <c r="D6" s="6"/>
      <c r="E6" s="1"/>
      <c r="F6" s="1"/>
    </row>
    <row r="7" spans="1:6" ht="18.75" customHeight="1">
      <c r="A7" s="12"/>
      <c r="B7" s="12"/>
      <c r="C7" s="6"/>
      <c r="D7" s="6"/>
      <c r="E7" s="1"/>
      <c r="F7" s="1"/>
    </row>
    <row r="8" spans="1:12" ht="18.75" customHeight="1">
      <c r="A8" s="12"/>
      <c r="B8" s="12"/>
      <c r="C8" s="6"/>
      <c r="J8" s="4"/>
      <c r="K8" s="5"/>
      <c r="L8" s="4"/>
    </row>
    <row r="9" spans="1:13" ht="18.75" customHeight="1">
      <c r="A9" s="7"/>
      <c r="B9" s="11"/>
      <c r="C9" s="6"/>
      <c r="D9" s="7"/>
      <c r="E9" s="7"/>
      <c r="F9" s="7"/>
      <c r="G9" s="7"/>
      <c r="H9" s="7"/>
      <c r="I9" s="7"/>
      <c r="J9" s="8"/>
      <c r="K9" s="9"/>
      <c r="L9" s="9"/>
      <c r="M9" s="7"/>
    </row>
    <row r="10" spans="1:13" ht="18.75" customHeight="1" thickBot="1">
      <c r="A10" s="7"/>
      <c r="B10" s="7"/>
      <c r="C10" s="7"/>
      <c r="D10" s="7"/>
      <c r="E10" s="7"/>
      <c r="F10" s="7"/>
      <c r="G10" s="7"/>
      <c r="H10" s="7"/>
      <c r="I10" s="7"/>
      <c r="J10" s="9"/>
      <c r="K10" s="9"/>
      <c r="L10" s="9"/>
      <c r="M10" s="7"/>
    </row>
    <row r="11" spans="1:14" ht="26.25" customHeight="1" thickBot="1">
      <c r="A11" s="38" t="s">
        <v>21</v>
      </c>
      <c r="B11" s="38"/>
      <c r="C11" s="38"/>
      <c r="D11" s="19" t="s">
        <v>25</v>
      </c>
      <c r="E11" s="28">
        <v>4862</v>
      </c>
      <c r="F11" s="16" t="s">
        <v>0</v>
      </c>
      <c r="G11" s="7"/>
      <c r="H11" s="7"/>
      <c r="I11" s="7"/>
      <c r="J11" s="7"/>
      <c r="K11" s="9"/>
      <c r="L11" s="9"/>
      <c r="M11" s="9"/>
      <c r="N11" s="7"/>
    </row>
    <row r="12" spans="1:14" ht="26.25" customHeight="1" thickBot="1">
      <c r="A12" s="30" t="s">
        <v>22</v>
      </c>
      <c r="B12" s="33"/>
      <c r="C12" s="33"/>
      <c r="D12" s="19" t="s">
        <v>26</v>
      </c>
      <c r="E12" s="32">
        <v>95</v>
      </c>
      <c r="F12" s="16" t="s">
        <v>2</v>
      </c>
      <c r="G12" s="7"/>
      <c r="H12" s="7"/>
      <c r="I12" s="7"/>
      <c r="J12" s="7"/>
      <c r="K12" s="9"/>
      <c r="L12" s="9"/>
      <c r="M12" s="9"/>
      <c r="N12" s="7"/>
    </row>
    <row r="13" spans="1:14" ht="26.25" customHeight="1" thickBot="1">
      <c r="A13" s="38" t="s">
        <v>23</v>
      </c>
      <c r="B13" s="38"/>
      <c r="C13" s="38"/>
      <c r="D13" s="19" t="s">
        <v>24</v>
      </c>
      <c r="E13" s="29">
        <v>10.42</v>
      </c>
      <c r="F13" s="16" t="s">
        <v>13</v>
      </c>
      <c r="G13" s="7"/>
      <c r="H13" s="7"/>
      <c r="I13" s="7"/>
      <c r="J13" s="7"/>
      <c r="K13" s="7"/>
      <c r="L13" s="7"/>
      <c r="M13" s="7"/>
      <c r="N13" s="7"/>
    </row>
    <row r="14" spans="1:14" ht="18.75" customHeight="1">
      <c r="A14" s="7"/>
      <c r="B14" s="7"/>
      <c r="C14" s="7"/>
      <c r="D14" s="7"/>
      <c r="E14" s="10"/>
      <c r="F14" s="7"/>
      <c r="G14" s="7"/>
      <c r="H14" s="7"/>
      <c r="I14" s="7"/>
      <c r="J14" s="7"/>
      <c r="K14" s="7"/>
      <c r="L14" s="7"/>
      <c r="M14" s="7"/>
      <c r="N14" s="7"/>
    </row>
    <row r="15" spans="1:14" ht="18.75" customHeight="1">
      <c r="A15" s="7"/>
      <c r="B15" s="7"/>
      <c r="C15" s="7"/>
      <c r="D15" s="7"/>
      <c r="E15" s="10"/>
      <c r="F15" s="7"/>
      <c r="G15" s="7"/>
      <c r="H15" s="7"/>
      <c r="I15" s="7"/>
      <c r="J15" s="7"/>
      <c r="K15" s="7"/>
      <c r="L15" s="7"/>
      <c r="M15" s="7"/>
      <c r="N15" s="7"/>
    </row>
    <row r="16" spans="1:14" ht="23.25" customHeight="1">
      <c r="A16" s="7"/>
      <c r="B16" s="7"/>
      <c r="C16" s="7"/>
      <c r="D16" s="7"/>
      <c r="E16" s="37" t="s">
        <v>15</v>
      </c>
      <c r="F16" s="18"/>
      <c r="G16" s="3"/>
      <c r="H16" s="6"/>
      <c r="I16" s="7"/>
      <c r="J16" s="7"/>
      <c r="K16" s="7"/>
      <c r="L16" s="7"/>
      <c r="M16" s="7"/>
      <c r="N16" s="7"/>
    </row>
    <row r="17" spans="1:13" ht="23.25" customHeight="1">
      <c r="A17" s="7"/>
      <c r="B17" s="7"/>
      <c r="C17" s="7"/>
      <c r="D17" s="17"/>
      <c r="E17" s="18"/>
      <c r="F17" s="3"/>
      <c r="G17" s="6"/>
      <c r="H17" s="7"/>
      <c r="I17" s="7"/>
      <c r="J17" s="7"/>
      <c r="K17" s="7"/>
      <c r="L17" s="7"/>
      <c r="M17" s="7"/>
    </row>
    <row r="18" spans="3:16" ht="22.5" customHeight="1">
      <c r="C18" s="16"/>
      <c r="D18" s="16"/>
      <c r="E18" s="16"/>
      <c r="F18" s="16"/>
      <c r="G18" s="16"/>
      <c r="H18" s="31" t="s">
        <v>30</v>
      </c>
      <c r="I18" s="16"/>
      <c r="J18" s="16"/>
      <c r="K18" s="16"/>
      <c r="L18" s="16"/>
      <c r="M18" s="16"/>
      <c r="N18" s="16"/>
      <c r="O18" s="16"/>
      <c r="P18" s="16"/>
    </row>
    <row r="19" spans="1:16" ht="26.25" customHeight="1">
      <c r="A19" s="16" t="s">
        <v>19</v>
      </c>
      <c r="C19" s="16">
        <f>+E11</f>
        <v>4862</v>
      </c>
      <c r="D19" s="19" t="s">
        <v>1</v>
      </c>
      <c r="E19" s="48">
        <f>+E13</f>
        <v>10.42</v>
      </c>
      <c r="F19" s="48"/>
      <c r="G19" s="19" t="s">
        <v>3</v>
      </c>
      <c r="H19" s="21">
        <f>+C19*E19</f>
        <v>50662.04</v>
      </c>
      <c r="I19" s="16" t="s">
        <v>13</v>
      </c>
      <c r="J19" s="16"/>
      <c r="L19" s="16"/>
      <c r="M19" s="16"/>
      <c r="N19" s="16"/>
      <c r="O19" s="16"/>
      <c r="P19" s="16"/>
    </row>
    <row r="20" spans="1:16" ht="26.25" customHeight="1">
      <c r="A20" s="16"/>
      <c r="C20" s="16"/>
      <c r="D20" s="19"/>
      <c r="E20" s="20"/>
      <c r="F20" s="20"/>
      <c r="G20" s="19"/>
      <c r="H20" s="21"/>
      <c r="I20" s="16"/>
      <c r="J20" s="16"/>
      <c r="L20" s="16"/>
      <c r="M20" s="16"/>
      <c r="N20" s="16"/>
      <c r="O20" s="16"/>
      <c r="P20" s="16"/>
    </row>
    <row r="21" spans="3:16" ht="22.5" customHeight="1">
      <c r="C21" s="16"/>
      <c r="D21" s="19"/>
      <c r="E21" s="19"/>
      <c r="F21" s="19"/>
      <c r="G21" s="19"/>
      <c r="H21" s="31" t="s">
        <v>30</v>
      </c>
      <c r="I21" s="16"/>
      <c r="J21" s="16"/>
      <c r="K21" s="16"/>
      <c r="L21" s="16"/>
      <c r="M21" s="16"/>
      <c r="N21" s="16"/>
      <c r="O21" s="16"/>
      <c r="P21" s="16"/>
    </row>
    <row r="22" spans="1:16" ht="26.25" customHeight="1">
      <c r="A22" s="16" t="s">
        <v>20</v>
      </c>
      <c r="C22" s="16">
        <f>ROUNDDOWN(H19,0)</f>
        <v>50662</v>
      </c>
      <c r="D22" s="19" t="s">
        <v>4</v>
      </c>
      <c r="E22" s="49" t="s">
        <v>5</v>
      </c>
      <c r="F22" s="49"/>
      <c r="G22" s="19" t="s">
        <v>6</v>
      </c>
      <c r="H22" s="21">
        <f>+C22*0.9</f>
        <v>45595.8</v>
      </c>
      <c r="I22" s="16" t="s">
        <v>13</v>
      </c>
      <c r="J22" s="16"/>
      <c r="K22" s="16"/>
      <c r="L22" s="16"/>
      <c r="M22" s="16"/>
      <c r="N22" s="16"/>
      <c r="O22" s="16"/>
      <c r="P22" s="16"/>
    </row>
    <row r="23" spans="3:16" ht="23.25" customHeight="1">
      <c r="C23" s="16"/>
      <c r="D23" s="19"/>
      <c r="E23" s="22"/>
      <c r="F23" s="22"/>
      <c r="G23" s="19"/>
      <c r="H23" s="21"/>
      <c r="I23" s="16"/>
      <c r="J23" s="16"/>
      <c r="K23" s="16"/>
      <c r="L23" s="16"/>
      <c r="M23" s="16"/>
      <c r="N23" s="16"/>
      <c r="O23" s="16"/>
      <c r="P23" s="16"/>
    </row>
    <row r="24" spans="3:16" ht="24.75" customHeight="1" thickBot="1">
      <c r="C24" s="16"/>
      <c r="D24" s="19"/>
      <c r="E24" s="47" t="s">
        <v>14</v>
      </c>
      <c r="F24" s="47"/>
      <c r="G24" s="19"/>
      <c r="H24" s="31" t="s">
        <v>30</v>
      </c>
      <c r="I24" s="16"/>
      <c r="J24" s="16"/>
      <c r="K24" s="16"/>
      <c r="L24" s="16"/>
      <c r="M24" s="16"/>
      <c r="N24" s="16"/>
      <c r="O24" s="16"/>
      <c r="P24" s="16"/>
    </row>
    <row r="25" spans="1:14" ht="23.25" customHeight="1" thickBot="1">
      <c r="A25" s="16" t="s">
        <v>31</v>
      </c>
      <c r="C25" s="16">
        <f>+INT(H19)</f>
        <v>50662</v>
      </c>
      <c r="D25" s="19" t="s">
        <v>7</v>
      </c>
      <c r="E25" s="46" t="str">
        <f>+"("&amp;E12&amp;"/100-90/100)"</f>
        <v>(95/100-90/100)</v>
      </c>
      <c r="F25" s="46"/>
      <c r="G25" s="19" t="s">
        <v>8</v>
      </c>
      <c r="H25" s="36">
        <f>C25*((E12-90)*0.01)</f>
        <v>2533.1000000000004</v>
      </c>
      <c r="I25" s="24" t="s">
        <v>13</v>
      </c>
      <c r="J25" s="34" t="str">
        <f>"※総費用額の"&amp;E12-90&amp;"％が市助成額"</f>
        <v>※総費用額の5％が市助成額</v>
      </c>
      <c r="K25" s="26"/>
      <c r="L25" s="26"/>
      <c r="M25" s="16"/>
      <c r="N25" s="16"/>
    </row>
    <row r="26" spans="1:14" ht="22.5" customHeight="1">
      <c r="A26" s="16"/>
      <c r="B26" s="19"/>
      <c r="C26" s="23"/>
      <c r="D26" s="23"/>
      <c r="E26" s="19"/>
      <c r="F26" s="27"/>
      <c r="G26" s="24"/>
      <c r="H26" s="24"/>
      <c r="I26" s="16"/>
      <c r="J26" s="25"/>
      <c r="K26" s="26"/>
      <c r="L26" s="26"/>
      <c r="M26" s="16"/>
      <c r="N26" s="16"/>
    </row>
    <row r="27" spans="2:15" ht="18.7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6" ht="23.25" customHeight="1" thickBot="1">
      <c r="A28" s="44" t="s">
        <v>28</v>
      </c>
      <c r="B28" s="45"/>
      <c r="C28" s="16" t="s">
        <v>10</v>
      </c>
      <c r="D28" s="16"/>
      <c r="E28" s="16" t="s">
        <v>11</v>
      </c>
      <c r="F28" s="16"/>
      <c r="H28" s="16" t="s">
        <v>9</v>
      </c>
      <c r="I28" s="16"/>
      <c r="J28" s="42" t="s">
        <v>18</v>
      </c>
      <c r="K28" s="42"/>
      <c r="L28" s="42"/>
      <c r="M28" s="16"/>
      <c r="N28" s="16"/>
      <c r="O28" s="16"/>
      <c r="P28" s="16"/>
    </row>
    <row r="29" spans="1:16" ht="23.25" customHeight="1" thickBot="1">
      <c r="A29" s="45"/>
      <c r="B29" s="45"/>
      <c r="C29" s="16">
        <f>+ROUNDDOWN(H19,0)</f>
        <v>50662</v>
      </c>
      <c r="D29" s="19" t="s">
        <v>12</v>
      </c>
      <c r="E29" s="43">
        <f>ROUNDDOWN(H22,0)</f>
        <v>45595</v>
      </c>
      <c r="F29" s="43"/>
      <c r="G29" s="19" t="s">
        <v>12</v>
      </c>
      <c r="H29" s="19">
        <f>ROUNDDOWN(H25,0)</f>
        <v>2533</v>
      </c>
      <c r="I29" s="35" t="s">
        <v>3</v>
      </c>
      <c r="J29" s="39">
        <f>+C29-E29-H29</f>
        <v>2534</v>
      </c>
      <c r="K29" s="40"/>
      <c r="L29" s="41"/>
      <c r="M29" s="24" t="s">
        <v>17</v>
      </c>
      <c r="N29" s="16"/>
      <c r="O29" s="16"/>
      <c r="P29" s="16"/>
    </row>
    <row r="30" spans="2:15" ht="18.75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3" ht="24.75" customHeight="1">
      <c r="B31" s="11"/>
      <c r="C31" s="7" t="s">
        <v>29</v>
      </c>
    </row>
    <row r="32" spans="1:9" ht="18.75" customHeight="1">
      <c r="A32" s="11"/>
      <c r="I32" s="1"/>
    </row>
    <row r="44" ht="34.5" customHeight="1">
      <c r="A44" s="1"/>
    </row>
    <row r="45" ht="34.5" customHeight="1">
      <c r="A45" s="1"/>
    </row>
    <row r="46" ht="34.5" customHeight="1">
      <c r="A46" s="1"/>
    </row>
    <row r="47" ht="34.5" customHeight="1">
      <c r="A47" s="1"/>
    </row>
    <row r="48" ht="34.5" customHeight="1">
      <c r="A48" s="1"/>
    </row>
    <row r="49" ht="34.5" customHeight="1">
      <c r="A49" s="1"/>
    </row>
    <row r="50" ht="13.5">
      <c r="A50" s="1"/>
    </row>
  </sheetData>
  <sheetProtection/>
  <mergeCells count="10">
    <mergeCell ref="A11:C11"/>
    <mergeCell ref="A13:C13"/>
    <mergeCell ref="J29:L29"/>
    <mergeCell ref="J28:L28"/>
    <mergeCell ref="E29:F29"/>
    <mergeCell ref="A28:B29"/>
    <mergeCell ref="E25:F25"/>
    <mergeCell ref="E24:F24"/>
    <mergeCell ref="E19:F19"/>
    <mergeCell ref="E22:F22"/>
  </mergeCells>
  <dataValidations count="1">
    <dataValidation type="whole" allowBlank="1" showInputMessage="1" showErrorMessage="1" sqref="F3:F7">
      <formula1>95</formula1>
      <formula2>97</formula2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05N222</dc:creator>
  <cp:keywords/>
  <dc:description/>
  <cp:lastModifiedBy>user</cp:lastModifiedBy>
  <cp:lastPrinted>2014-03-14T01:43:50Z</cp:lastPrinted>
  <dcterms:created xsi:type="dcterms:W3CDTF">2009-04-27T01:35:15Z</dcterms:created>
  <dcterms:modified xsi:type="dcterms:W3CDTF">2020-09-10T04:51:48Z</dcterms:modified>
  <cp:category/>
  <cp:version/>
  <cp:contentType/>
  <cp:contentStatus/>
</cp:coreProperties>
</file>