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③体制届\"/>
    </mc:Choice>
  </mc:AlternateContent>
  <xr:revisionPtr revIDLastSave="0" documentId="13_ncr:1_{5148A513-23EF-4664-9EF2-D1E5C67808AE}" xr6:coauthVersionLast="47" xr6:coauthVersionMax="47" xr10:uidLastSave="{00000000-0000-0000-0000-000000000000}"/>
  <bookViews>
    <workbookView xWindow="-120" yWindow="-120" windowWidth="29040" windowHeight="15720" tabRatio="796" firstSheet="4" activeTab="5" xr2:uid="{00000000-000D-0000-FFFF-FFFF00000000}"/>
  </bookViews>
  <sheets>
    <sheet name="付表３－２" sheetId="27" state="hidden" r:id="rId1"/>
    <sheet name="勤務形態一覧表（自立生活援助）" sheetId="100" r:id="rId2"/>
    <sheet name="勤務形態一覧表（共同生活援助・介護サービス包括型）" sheetId="101" r:id="rId3"/>
    <sheet name="勤務形態一覧表（共同生活援助・外部サービス利用型）" sheetId="102" r:id="rId4"/>
    <sheet name="勤務形態一覧表（共同生活援助・日中サービス支援型" sheetId="124" r:id="rId5"/>
    <sheet name="【参考】勤務形態一覧表（共同生活援助）" sheetId="129" r:id="rId6"/>
    <sheet name="勤務形態一覧表（短期入所・併設型）" sheetId="126" r:id="rId7"/>
    <sheet name="勤務形態一覧表（短期入所・空床利用型）" sheetId="127" r:id="rId8"/>
    <sheet name="勤務形態一覧表（汎用）" sheetId="60" r:id="rId9"/>
    <sheet name="選択肢" sheetId="90" r:id="rId10"/>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5">'【参考】勤務形態一覧表（共同生活援助）'!$A$1:$AN$90</definedName>
    <definedName name="_xlnm.Print_Area" localSheetId="2">'勤務形態一覧表（共同生活援助・介護サービス包括型）'!$A$1:$AN$90</definedName>
    <definedName name="_xlnm.Print_Area" localSheetId="3">'勤務形態一覧表（共同生活援助・外部サービス利用型）'!$A$1:$AN$87</definedName>
    <definedName name="_xlnm.Print_Area" localSheetId="4">'勤務形態一覧表（共同生活援助・日中サービス支援型'!$A$1:$AN$90</definedName>
    <definedName name="_xlnm.Print_Area" localSheetId="1">'勤務形態一覧表（自立生活援助）'!$A$1:$AN$82</definedName>
    <definedName name="_xlnm.Print_Area" localSheetId="7">'勤務形態一覧表（短期入所・空床利用型）'!$A$1:$AN$66</definedName>
    <definedName name="_xlnm.Print_Area" localSheetId="6">'勤務形態一覧表（短期入所・併設型）'!$A$1:$AN$66</definedName>
    <definedName name="_xlnm.Print_Area" localSheetId="8">'勤務形態一覧表（汎用）'!$A$1:$AN$64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8" i="129" l="1"/>
  <c r="U58" i="129"/>
  <c r="AG57" i="129"/>
  <c r="AD57" i="129"/>
  <c r="X57" i="129"/>
  <c r="U57" i="129"/>
  <c r="R57" i="129"/>
  <c r="E57" i="129"/>
  <c r="AM56" i="129"/>
  <c r="AL56" i="129"/>
  <c r="AJ56" i="129"/>
  <c r="AA56" i="129"/>
  <c r="X56" i="129"/>
  <c r="O56" i="129"/>
  <c r="L56" i="129"/>
  <c r="I56" i="129"/>
  <c r="F56" i="129"/>
  <c r="E56" i="129"/>
  <c r="D56" i="129"/>
  <c r="C56" i="129"/>
  <c r="AL54" i="129"/>
  <c r="AM57" i="129" s="1"/>
  <c r="AG54" i="129"/>
  <c r="AG56" i="129" s="1"/>
  <c r="AA54" i="129"/>
  <c r="AA57" i="129" s="1"/>
  <c r="U54" i="129"/>
  <c r="U56" i="129" s="1"/>
  <c r="O54" i="129"/>
  <c r="O58" i="129" s="1"/>
  <c r="I54" i="129"/>
  <c r="I58" i="129" s="1"/>
  <c r="E54" i="129"/>
  <c r="E58" i="129" s="1"/>
  <c r="C54" i="129"/>
  <c r="AJ47" i="129"/>
  <c r="AL41" i="129" s="1"/>
  <c r="AJ46" i="129"/>
  <c r="AM46" i="129" s="1"/>
  <c r="AJ45" i="129"/>
  <c r="AL45" i="129" s="1"/>
  <c r="AJ44" i="129"/>
  <c r="AM44" i="129" s="1"/>
  <c r="AJ43" i="129"/>
  <c r="AL43" i="129" s="1"/>
  <c r="AJ42" i="129"/>
  <c r="AM42" i="129" s="1"/>
  <c r="AJ41" i="129"/>
  <c r="AJ40" i="129"/>
  <c r="AJ39" i="129"/>
  <c r="AJ38" i="129"/>
  <c r="AI37" i="129"/>
  <c r="AH37" i="129"/>
  <c r="AG37" i="129"/>
  <c r="AF37" i="129"/>
  <c r="AE37" i="129"/>
  <c r="AD37" i="129"/>
  <c r="AC37" i="129"/>
  <c r="AB37" i="129"/>
  <c r="AA37" i="129"/>
  <c r="Z37" i="129"/>
  <c r="Y37" i="129"/>
  <c r="X37" i="129"/>
  <c r="W37" i="129"/>
  <c r="V37" i="129"/>
  <c r="U37" i="129"/>
  <c r="R37" i="129"/>
  <c r="O37" i="129"/>
  <c r="L37" i="129"/>
  <c r="K37" i="129"/>
  <c r="J37" i="129"/>
  <c r="I37" i="129"/>
  <c r="F37" i="129"/>
  <c r="E37" i="129"/>
  <c r="D37" i="129"/>
  <c r="AJ31" i="129"/>
  <c r="AI31" i="129"/>
  <c r="AH31" i="129"/>
  <c r="AG31" i="129"/>
  <c r="AF31" i="129"/>
  <c r="AE31" i="129"/>
  <c r="AD31" i="129"/>
  <c r="AC31" i="129"/>
  <c r="AB31" i="129"/>
  <c r="AA31" i="129"/>
  <c r="Z31" i="129"/>
  <c r="Y31" i="129"/>
  <c r="X31" i="129"/>
  <c r="W31" i="129"/>
  <c r="V31" i="129"/>
  <c r="U31" i="129"/>
  <c r="T31" i="129"/>
  <c r="S31" i="129"/>
  <c r="R31" i="129"/>
  <c r="Q31" i="129"/>
  <c r="P31" i="129"/>
  <c r="O31" i="129"/>
  <c r="N31" i="129"/>
  <c r="M31" i="129"/>
  <c r="L31" i="129"/>
  <c r="K31" i="129"/>
  <c r="J31" i="129"/>
  <c r="I31" i="129"/>
  <c r="H31" i="129"/>
  <c r="G31" i="129"/>
  <c r="F31" i="129"/>
  <c r="AK31" i="129" s="1"/>
  <c r="AL31" i="129" s="1"/>
  <c r="AK30" i="129"/>
  <c r="AL30" i="129" s="1"/>
  <c r="AL29" i="129"/>
  <c r="AK29" i="129"/>
  <c r="AK28" i="129"/>
  <c r="AL28" i="129" s="1"/>
  <c r="AL27" i="129"/>
  <c r="AK27" i="129"/>
  <c r="AK26" i="129"/>
  <c r="AL26" i="129" s="1"/>
  <c r="AK25" i="129"/>
  <c r="AL25" i="129" s="1"/>
  <c r="AK24" i="129"/>
  <c r="AL24" i="129" s="1"/>
  <c r="AL23" i="129"/>
  <c r="AK23" i="129"/>
  <c r="AK22" i="129"/>
  <c r="AL22" i="129" s="1"/>
  <c r="AL21" i="129"/>
  <c r="AK21" i="129"/>
  <c r="AK20" i="129"/>
  <c r="AL20" i="129" s="1"/>
  <c r="AK19" i="129"/>
  <c r="AL19" i="129" s="1"/>
  <c r="AK18" i="129"/>
  <c r="AL18" i="129" s="1"/>
  <c r="AL17" i="129"/>
  <c r="AK17" i="129"/>
  <c r="AK16" i="129"/>
  <c r="AL16" i="129" s="1"/>
  <c r="AL15" i="129"/>
  <c r="AK15" i="129"/>
  <c r="AK14" i="129"/>
  <c r="AL14" i="129" s="1"/>
  <c r="AK13" i="129"/>
  <c r="AL13" i="129" s="1"/>
  <c r="AK12" i="129"/>
  <c r="AL12" i="129" s="1"/>
  <c r="AL11" i="129"/>
  <c r="AK11" i="129"/>
  <c r="AG10" i="129"/>
  <c r="AF10" i="129"/>
  <c r="AE10" i="129"/>
  <c r="AD10" i="129"/>
  <c r="AC10" i="129"/>
  <c r="AB10" i="129"/>
  <c r="AA10" i="129"/>
  <c r="Z10" i="129"/>
  <c r="Y10" i="129"/>
  <c r="X10" i="129"/>
  <c r="W10" i="129"/>
  <c r="V10" i="129"/>
  <c r="U10" i="129"/>
  <c r="T10" i="129"/>
  <c r="S10" i="129"/>
  <c r="R10" i="129"/>
  <c r="Q10" i="129"/>
  <c r="P10" i="129"/>
  <c r="O10" i="129"/>
  <c r="N10" i="129"/>
  <c r="M10" i="129"/>
  <c r="L10" i="129"/>
  <c r="K10" i="129"/>
  <c r="J10" i="129"/>
  <c r="I10" i="129"/>
  <c r="H10" i="129"/>
  <c r="G10" i="129"/>
  <c r="F10" i="129"/>
  <c r="AJ10" i="129" s="1"/>
  <c r="AG9" i="129"/>
  <c r="AF9" i="129"/>
  <c r="AE9" i="129"/>
  <c r="AD9" i="129"/>
  <c r="AC9" i="129"/>
  <c r="AB9" i="129"/>
  <c r="AA9" i="129"/>
  <c r="Z9" i="129"/>
  <c r="Y9" i="129"/>
  <c r="X9" i="129"/>
  <c r="W9" i="129"/>
  <c r="V9" i="129"/>
  <c r="U9" i="129"/>
  <c r="T9" i="129"/>
  <c r="S9" i="129"/>
  <c r="R9" i="129"/>
  <c r="Q9" i="129"/>
  <c r="P9" i="129"/>
  <c r="O9" i="129"/>
  <c r="N9" i="129"/>
  <c r="M9" i="129"/>
  <c r="L9" i="129"/>
  <c r="K9" i="129"/>
  <c r="J9" i="129"/>
  <c r="I9" i="129"/>
  <c r="H9" i="129"/>
  <c r="G9" i="129"/>
  <c r="F9" i="129"/>
  <c r="AJ9" i="129" s="1"/>
  <c r="AJ31" i="127"/>
  <c r="AI31" i="127"/>
  <c r="AH31" i="127"/>
  <c r="AG31" i="127"/>
  <c r="AF31" i="127"/>
  <c r="AE31" i="127"/>
  <c r="AD31" i="127"/>
  <c r="AC31" i="127"/>
  <c r="AB31" i="127"/>
  <c r="AA31" i="127"/>
  <c r="Z31" i="127"/>
  <c r="Y31" i="127"/>
  <c r="X31" i="127"/>
  <c r="W31" i="127"/>
  <c r="V31" i="127"/>
  <c r="U31" i="127"/>
  <c r="T31" i="127"/>
  <c r="S31" i="127"/>
  <c r="R31" i="127"/>
  <c r="Q31" i="127"/>
  <c r="P31" i="127"/>
  <c r="O31" i="127"/>
  <c r="N31" i="127"/>
  <c r="M31" i="127"/>
  <c r="L31" i="127"/>
  <c r="K31" i="127"/>
  <c r="J31" i="127"/>
  <c r="I31" i="127"/>
  <c r="H31" i="127"/>
  <c r="G31" i="127"/>
  <c r="F31" i="127"/>
  <c r="AL30" i="127"/>
  <c r="AK30" i="127"/>
  <c r="AL29" i="127"/>
  <c r="AK29" i="127"/>
  <c r="AK28" i="127"/>
  <c r="AL28" i="127" s="1"/>
  <c r="AL27" i="127"/>
  <c r="AK27" i="127"/>
  <c r="AL26" i="127"/>
  <c r="AK26" i="127"/>
  <c r="AL25" i="127"/>
  <c r="AK25" i="127"/>
  <c r="AK24" i="127"/>
  <c r="AL24" i="127" s="1"/>
  <c r="AL23" i="127"/>
  <c r="AK23" i="127"/>
  <c r="AL22" i="127"/>
  <c r="AK22" i="127"/>
  <c r="AL21" i="127"/>
  <c r="AK21" i="127"/>
  <c r="AK20" i="127"/>
  <c r="AL20" i="127" s="1"/>
  <c r="AL19" i="127"/>
  <c r="AK19" i="127"/>
  <c r="AL18" i="127"/>
  <c r="AK18" i="127"/>
  <c r="AL17" i="127"/>
  <c r="AK17" i="127"/>
  <c r="AK16" i="127"/>
  <c r="AL16" i="127" s="1"/>
  <c r="AL15" i="127"/>
  <c r="AK15" i="127"/>
  <c r="AL14" i="127"/>
  <c r="AK14" i="127"/>
  <c r="AL13" i="127"/>
  <c r="AK13" i="127"/>
  <c r="AK12" i="127"/>
  <c r="AL12" i="127" s="1"/>
  <c r="AK11" i="127"/>
  <c r="AL11" i="127" s="1"/>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J10" i="127" s="1"/>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J9" i="127" s="1"/>
  <c r="AJ31" i="126"/>
  <c r="AI31" i="126"/>
  <c r="AH31" i="126"/>
  <c r="AG31" i="126"/>
  <c r="AF31" i="126"/>
  <c r="AE31" i="126"/>
  <c r="AD31" i="126"/>
  <c r="AC31" i="126"/>
  <c r="AB31" i="126"/>
  <c r="AA31" i="126"/>
  <c r="Z31" i="126"/>
  <c r="Y31" i="126"/>
  <c r="X31" i="126"/>
  <c r="W31" i="126"/>
  <c r="V31" i="126"/>
  <c r="U31" i="126"/>
  <c r="T31" i="126"/>
  <c r="S31" i="126"/>
  <c r="R31" i="126"/>
  <c r="Q31" i="126"/>
  <c r="P31" i="126"/>
  <c r="O31" i="126"/>
  <c r="N31" i="126"/>
  <c r="M31" i="126"/>
  <c r="L31" i="126"/>
  <c r="K31" i="126"/>
  <c r="J31" i="126"/>
  <c r="I31" i="126"/>
  <c r="H31" i="126"/>
  <c r="G31" i="126"/>
  <c r="F31" i="126"/>
  <c r="AK30" i="126"/>
  <c r="AL30" i="126" s="1"/>
  <c r="AK29" i="126"/>
  <c r="AL29" i="126" s="1"/>
  <c r="AK28" i="126"/>
  <c r="AL28" i="126" s="1"/>
  <c r="AK27" i="126"/>
  <c r="AL27" i="126" s="1"/>
  <c r="AK26" i="126"/>
  <c r="AL26" i="126" s="1"/>
  <c r="AK25" i="126"/>
  <c r="AL25" i="126" s="1"/>
  <c r="AK24" i="126"/>
  <c r="AL24" i="126" s="1"/>
  <c r="AK23" i="126"/>
  <c r="AL23" i="126" s="1"/>
  <c r="AK22" i="126"/>
  <c r="AL22" i="126" s="1"/>
  <c r="AK21" i="126"/>
  <c r="AL21" i="126" s="1"/>
  <c r="AK20" i="126"/>
  <c r="AL20" i="126" s="1"/>
  <c r="AK19" i="126"/>
  <c r="AL19" i="126" s="1"/>
  <c r="AK18" i="126"/>
  <c r="AL18" i="126" s="1"/>
  <c r="AK17" i="126"/>
  <c r="AL17" i="126" s="1"/>
  <c r="AK16" i="126"/>
  <c r="AL16" i="126" s="1"/>
  <c r="AK15" i="126"/>
  <c r="AL15" i="126" s="1"/>
  <c r="AK14" i="126"/>
  <c r="AL14" i="126" s="1"/>
  <c r="AK13" i="126"/>
  <c r="AL13" i="126" s="1"/>
  <c r="AK12" i="126"/>
  <c r="AL12" i="126" s="1"/>
  <c r="AK11" i="126"/>
  <c r="AL11" i="126" s="1"/>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J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J9" i="126" s="1"/>
  <c r="AH9" i="129" l="1"/>
  <c r="AI9" i="129"/>
  <c r="AH10" i="129"/>
  <c r="AI10" i="129"/>
  <c r="AL42" i="129"/>
  <c r="AJ37" i="129"/>
  <c r="AL37" i="129" s="1"/>
  <c r="AL38" i="129"/>
  <c r="AL39" i="129"/>
  <c r="AL40" i="129"/>
  <c r="I51" i="129"/>
  <c r="C51" i="129"/>
  <c r="E51" i="129"/>
  <c r="AJ57" i="129"/>
  <c r="AL57" i="129"/>
  <c r="AL44" i="129"/>
  <c r="F57" i="129"/>
  <c r="I57" i="129"/>
  <c r="R56" i="129"/>
  <c r="L57" i="129"/>
  <c r="O57" i="129"/>
  <c r="AL46" i="129"/>
  <c r="AA58" i="129"/>
  <c r="AD56" i="129"/>
  <c r="AG58" i="129"/>
  <c r="AK31" i="127"/>
  <c r="AL31" i="127" s="1"/>
  <c r="AH10" i="127"/>
  <c r="AH9" i="127"/>
  <c r="AI10" i="127"/>
  <c r="AI9" i="127"/>
  <c r="AI9" i="126"/>
  <c r="AK31" i="126"/>
  <c r="AL31" i="126" s="1"/>
  <c r="AH10" i="126"/>
  <c r="AH9" i="126"/>
  <c r="AI10" i="126"/>
  <c r="AA54" i="101" l="1"/>
  <c r="AK18" i="101" l="1"/>
  <c r="AI37" i="101" l="1"/>
  <c r="AH37" i="101"/>
  <c r="AG37" i="101"/>
  <c r="AF37" i="101"/>
  <c r="AE37" i="101"/>
  <c r="AD37" i="101"/>
  <c r="AC37" i="101"/>
  <c r="AB37" i="101"/>
  <c r="AA37" i="101"/>
  <c r="Z37" i="101"/>
  <c r="Y37" i="101"/>
  <c r="X37" i="101"/>
  <c r="W37" i="101"/>
  <c r="V37" i="101"/>
  <c r="U37" i="101"/>
  <c r="R37" i="101"/>
  <c r="O37" i="101"/>
  <c r="L37" i="101"/>
  <c r="K37" i="101"/>
  <c r="J37" i="101"/>
  <c r="I37" i="101"/>
  <c r="F37" i="101"/>
  <c r="E37" i="101"/>
  <c r="D37" i="101"/>
  <c r="AJ47" i="124" l="1"/>
  <c r="AG37" i="124"/>
  <c r="AD37" i="124"/>
  <c r="AA37" i="124"/>
  <c r="X37" i="124"/>
  <c r="U37" i="124"/>
  <c r="R37" i="124"/>
  <c r="O37" i="124"/>
  <c r="L37" i="124"/>
  <c r="I37" i="124"/>
  <c r="F37" i="124"/>
  <c r="D37" i="124"/>
  <c r="E37" i="124"/>
  <c r="J37" i="124"/>
  <c r="K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L41" i="124" s="1"/>
  <c r="AJ40" i="124"/>
  <c r="AJ39" i="124"/>
  <c r="AL39" i="124" s="1"/>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L21" i="124" s="1"/>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L55" i="102"/>
  <c r="AG55" i="102"/>
  <c r="AA55" i="102"/>
  <c r="U55" i="102"/>
  <c r="O55" i="102"/>
  <c r="I55" i="102"/>
  <c r="E55" i="102"/>
  <c r="AL50" i="100"/>
  <c r="AG50" i="100"/>
  <c r="AA50" i="100"/>
  <c r="U50" i="100"/>
  <c r="O50" i="100"/>
  <c r="I50" i="100"/>
  <c r="E50" i="100"/>
  <c r="C50" i="100"/>
  <c r="AJ46" i="101"/>
  <c r="AJ44" i="101"/>
  <c r="AJ42" i="101"/>
  <c r="AJ39" i="102"/>
  <c r="AJ38" i="102"/>
  <c r="AJ38" i="101"/>
  <c r="AJ40" i="101"/>
  <c r="AJ39" i="101"/>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O37" i="102"/>
  <c r="L37" i="102"/>
  <c r="I37" i="102"/>
  <c r="F37" i="102"/>
  <c r="E37" i="102"/>
  <c r="D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54" i="101"/>
  <c r="AM57" i="101" s="1"/>
  <c r="AG54" i="101"/>
  <c r="AG56" i="101" s="1"/>
  <c r="AA56" i="101"/>
  <c r="U54" i="101"/>
  <c r="X57" i="101" s="1"/>
  <c r="O54" i="101"/>
  <c r="R56" i="101" s="1"/>
  <c r="I54" i="101"/>
  <c r="L57" i="101" s="1"/>
  <c r="E54" i="101"/>
  <c r="C54" i="101"/>
  <c r="D56" i="101" s="1"/>
  <c r="AJ47" i="10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H9" i="100"/>
  <c r="AL15" i="102"/>
  <c r="AL24" i="102"/>
  <c r="AL25" i="102"/>
  <c r="AL26" i="102"/>
  <c r="AL19" i="102"/>
  <c r="AH9" i="102"/>
  <c r="AL20" i="102"/>
  <c r="AL27" i="101"/>
  <c r="AL38" i="100"/>
  <c r="AI10" i="102"/>
  <c r="AH10" i="102"/>
  <c r="AJ43" i="101"/>
  <c r="AL43" i="101" s="1"/>
  <c r="AJ10" i="100"/>
  <c r="AH10" i="100"/>
  <c r="AI10" i="10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42" i="101" l="1"/>
  <c r="AL14" i="124"/>
  <c r="F57" i="101"/>
  <c r="E58" i="101"/>
  <c r="AK31" i="102"/>
  <c r="AL31" i="102" s="1"/>
  <c r="AL15" i="60"/>
  <c r="AL14" i="60"/>
  <c r="AL24" i="60"/>
  <c r="AL11" i="60"/>
  <c r="AL13" i="60"/>
  <c r="AL23" i="60"/>
  <c r="AL30" i="60"/>
  <c r="AL22" i="60"/>
  <c r="AL19" i="60"/>
  <c r="AL29" i="60"/>
  <c r="AL21" i="60"/>
  <c r="AL18" i="60"/>
  <c r="AL27" i="60"/>
  <c r="AK31" i="60"/>
  <c r="AL31" i="60" s="1"/>
  <c r="AL16" i="60"/>
  <c r="AL26" i="60"/>
  <c r="I58" i="101"/>
  <c r="O58" i="101"/>
  <c r="X54" i="102"/>
  <c r="AG58" i="101"/>
  <c r="AL58" i="101"/>
  <c r="U58" i="101"/>
  <c r="AJ9" i="101"/>
  <c r="AL18" i="101"/>
  <c r="AL23" i="101"/>
  <c r="AL26" i="101"/>
  <c r="AL19" i="101"/>
  <c r="AH10" i="101"/>
  <c r="AL17" i="101"/>
  <c r="AL38" i="101"/>
  <c r="AL25" i="101"/>
  <c r="AL20" i="101"/>
  <c r="AL28" i="101"/>
  <c r="AL21" i="101"/>
  <c r="AI9" i="101"/>
  <c r="AH9" i="101"/>
  <c r="AL14" i="101"/>
  <c r="AL22" i="101"/>
  <c r="AL30" i="101"/>
  <c r="L54" i="102"/>
  <c r="AL29" i="100"/>
  <c r="AL18" i="100"/>
  <c r="AL26" i="100"/>
  <c r="AL12" i="100"/>
  <c r="AL20" i="100"/>
  <c r="AL28" i="100"/>
  <c r="AJ9" i="100"/>
  <c r="AL14" i="100"/>
  <c r="AL22" i="100"/>
  <c r="AL30" i="100"/>
  <c r="AL23" i="100"/>
  <c r="AK31" i="100"/>
  <c r="AL31" i="100" s="1"/>
  <c r="AL16" i="100"/>
  <c r="AL24" i="100"/>
  <c r="AL13" i="101"/>
  <c r="AL29" i="101"/>
  <c r="AL15" i="101"/>
  <c r="AM42" i="101"/>
  <c r="AL16" i="101"/>
  <c r="AL24" i="101"/>
  <c r="AM44" i="101"/>
  <c r="AL46" i="101"/>
  <c r="AM46" i="101"/>
  <c r="AL39" i="101"/>
  <c r="AL38" i="102"/>
  <c r="AL39" i="102"/>
  <c r="AL40" i="102"/>
  <c r="AL11" i="102"/>
  <c r="AL41" i="102"/>
  <c r="AL28" i="102"/>
  <c r="AL42" i="102"/>
  <c r="AL13" i="102"/>
  <c r="AL21" i="102"/>
  <c r="AJ37" i="124"/>
  <c r="AL37" i="124" s="1"/>
  <c r="D48" i="100"/>
  <c r="AG53" i="102"/>
  <c r="C48" i="100"/>
  <c r="E58" i="124"/>
  <c r="I58" i="124"/>
  <c r="O58" i="124"/>
  <c r="AA58" i="124"/>
  <c r="AJ57" i="101"/>
  <c r="AG58" i="124"/>
  <c r="U48" i="100"/>
  <c r="AL58" i="124"/>
  <c r="AG56" i="124"/>
  <c r="F54" i="102"/>
  <c r="AM48" i="100"/>
  <c r="AA54" i="102"/>
  <c r="AL48" i="100"/>
  <c r="AD53" i="102"/>
  <c r="AD56" i="101"/>
  <c r="E54" i="102"/>
  <c r="AA57" i="124"/>
  <c r="R48" i="100"/>
  <c r="R49" i="100"/>
  <c r="X48" i="100"/>
  <c r="AG57" i="101"/>
  <c r="AA57" i="101"/>
  <c r="O56" i="124"/>
  <c r="AJ48" i="100"/>
  <c r="AJ49" i="100"/>
  <c r="AG49" i="100"/>
  <c r="U54" i="102"/>
  <c r="AA56" i="124"/>
  <c r="E56" i="124"/>
  <c r="R54" i="102"/>
  <c r="O54" i="102"/>
  <c r="AL56" i="101"/>
  <c r="AJ56" i="101"/>
  <c r="AA48" i="100"/>
  <c r="AD49" i="100"/>
  <c r="R53" i="102"/>
  <c r="E48" i="100"/>
  <c r="F48" i="100"/>
  <c r="O56" i="101"/>
  <c r="AL53" i="102"/>
  <c r="L56" i="124"/>
  <c r="R57" i="101"/>
  <c r="C49" i="100"/>
  <c r="O57" i="101"/>
  <c r="AA49" i="100"/>
  <c r="AL54" i="102"/>
  <c r="AD56" i="124"/>
  <c r="F49" i="100"/>
  <c r="AM53" i="102"/>
  <c r="X56" i="101"/>
  <c r="I49" i="100"/>
  <c r="C53" i="102"/>
  <c r="L48" i="100"/>
  <c r="U57" i="101"/>
  <c r="U49" i="100"/>
  <c r="O49" i="100"/>
  <c r="AM49" i="100"/>
  <c r="C56" i="101"/>
  <c r="AD57" i="101"/>
  <c r="X53" i="102"/>
  <c r="F53" i="102"/>
  <c r="AD54" i="102"/>
  <c r="I48" i="100"/>
  <c r="U56" i="101"/>
  <c r="AL23" i="124"/>
  <c r="AL24" i="124"/>
  <c r="AL57" i="124"/>
  <c r="AL56" i="124"/>
  <c r="AI10" i="101"/>
  <c r="AK31" i="101"/>
  <c r="AL31" i="101" s="1"/>
  <c r="F56" i="101"/>
  <c r="AL41" i="101"/>
  <c r="AL44" i="101"/>
  <c r="AL57" i="101"/>
  <c r="E57" i="101"/>
  <c r="AL40" i="101"/>
  <c r="E56" i="101"/>
  <c r="AM56" i="101"/>
  <c r="AL45" i="101"/>
  <c r="I53" i="102"/>
  <c r="AL23" i="102"/>
  <c r="AL14" i="102"/>
  <c r="AL29" i="102"/>
  <c r="AL43" i="102"/>
  <c r="AG54" i="102"/>
  <c r="AJ53" i="102"/>
  <c r="AL18" i="102"/>
  <c r="AL30" i="102"/>
  <c r="I54" i="102"/>
  <c r="AL12" i="102"/>
  <c r="AL17" i="102"/>
  <c r="AL27" i="102"/>
  <c r="AL16" i="102"/>
  <c r="AJ37" i="102"/>
  <c r="AL37" i="102" s="1"/>
  <c r="E48" i="102" s="1"/>
  <c r="AL12" i="101"/>
  <c r="AJ37" i="101"/>
  <c r="AL37" i="101" s="1"/>
  <c r="C51" i="101" s="1"/>
  <c r="L56" i="101"/>
  <c r="I56" i="101"/>
  <c r="I57" i="101"/>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AI9" i="60"/>
  <c r="AI10" i="60"/>
  <c r="AL12" i="60"/>
  <c r="AJ9" i="60"/>
  <c r="AJ9" i="102"/>
  <c r="AJ10" i="60"/>
  <c r="AL28" i="60"/>
  <c r="AL20" i="60"/>
  <c r="AL11" i="100"/>
  <c r="AL19" i="100"/>
  <c r="AL27" i="100"/>
  <c r="AL15" i="100"/>
  <c r="I43" i="100"/>
  <c r="E43" i="100"/>
  <c r="C43" i="100"/>
  <c r="AL17" i="60"/>
  <c r="AL25" i="60"/>
  <c r="X56" i="124"/>
  <c r="X57" i="124"/>
  <c r="U57" i="124"/>
  <c r="AI10" i="124"/>
  <c r="AJ10" i="124"/>
  <c r="AH10" i="124"/>
  <c r="D56" i="124"/>
  <c r="AL30" i="124"/>
  <c r="AH9" i="124"/>
  <c r="AL17" i="124"/>
  <c r="AL12" i="124"/>
  <c r="AL28" i="124"/>
  <c r="AJ56" i="124"/>
  <c r="AI9" i="124"/>
  <c r="AL18" i="124"/>
  <c r="E57" i="124"/>
  <c r="AL25" i="124"/>
  <c r="AJ9" i="124"/>
  <c r="I51" i="101" l="1"/>
  <c r="C48" i="102"/>
  <c r="E51" i="101"/>
  <c r="I51" i="124"/>
  <c r="E51" i="124"/>
  <c r="C51" i="124"/>
</calcChain>
</file>

<file path=xl/sharedStrings.xml><?xml version="1.0" encoding="utf-8"?>
<sst xmlns="http://schemas.openxmlformats.org/spreadsheetml/2006/main" count="1035" uniqueCount="265">
  <si>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</si>
  <si>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</si>
  <si>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</si>
  <si>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</si>
  <si>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</si>
  <si>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</si>
  <si>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</si>
  <si>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</si>
  <si>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</si>
  <si>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</si>
  <si>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</si>
  <si>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</si>
  <si>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</si>
  <si>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</si>
  <si>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</si>
  <si>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</si>
  <si>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</si>
  <si>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</si>
  <si>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</si>
  <si>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</si>
  <si>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</si>
  <si>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</si>
  <si>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</si>
  <si>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</si>
  <si>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</si>
  <si>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</si>
  <si>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</si>
  <si>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</si>
  <si>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</si>
  <si>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</si>
  <si>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</si>
  <si>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</si>
  <si>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</si>
  <si>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</si>
  <si>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</si>
  <si>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</si>
  <si>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</si>
  <si>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</si>
  <si>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</si>
  <si>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</si>
  <si>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</si>
  <si>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</si>
  <si>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</si>
  <si>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</si>
  <si>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</si>
  <si>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</si>
  <si>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</si>
  <si>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</si>
  <si>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</si>
  <si>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</si>
  <si>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</si>
  <si>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</si>
  <si>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</si>
  <si>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</si>
  <si>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</si>
  <si>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</si>
  <si>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</si>
  <si>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</si>
  <si>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</si>
  <si>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</si>
  <si>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</si>
  <si>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</si>
  <si>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</si>
  <si>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</si>
  <si>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</si>
  <si>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</si>
  <si>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</si>
  <si>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</si>
  <si>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</si>
  <si>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</si>
  <si>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</si>
  <si>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</si>
  <si>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</si>
  <si>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</si>
  <si>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</si>
  <si>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</si>
  <si>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</si>
  <si>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</si>
  <si>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</si>
  <si>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</si>
  <si>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</si>
  <si>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</si>
  <si>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</si>
  <si>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</si>
  <si>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</si>
  <si>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</si>
  <si>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</si>
  <si>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</si>
  <si>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</si>
  <si>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</si>
  <si>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</si>
  <si>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</si>
  <si>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</si>
  <si>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</si>
  <si>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</si>
  <si>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</si>
  <si>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</si>
  <si>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</si>
  <si>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</si>
  <si>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</si>
  <si>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</si>
  <si>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</si>
  <si>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</si>
  <si>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</si>
  <si>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</si>
  <si>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</si>
  <si>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</si>
  <si>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</si>
  <si>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</si>
  <si>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</si>
  <si>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</si>
  <si>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</si>
  <si>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</si>
  <si>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</si>
  <si>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</si>
  <si>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</si>
  <si>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</si>
  <si>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</si>
  <si>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</si>
  <si>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</si>
  <si>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</si>
  <si>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</si>
  <si>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</si>
  <si>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</si>
  <si>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</si>
  <si>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</si>
  <si>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</si>
  <si>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</si>
  <si>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</si>
  <si>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</si>
  <si>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</si>
  <si>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</si>
  <si>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</si>
  <si>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</si>
  <si>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</si>
  <si>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</si>
  <si>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</si>
  <si>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</si>
  <si>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</si>
  <si>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</si>
  <si>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</si>
  <si>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</si>
  <si>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</si>
  <si>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</si>
  <si>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</si>
  <si>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</si>
  <si>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</si>
  <si>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</si>
  <si>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</si>
  <si>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</si>
  <si>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</si>
  <si>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</si>
  <si>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</si>
  <si>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</si>
  <si>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</si>
  <si>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</si>
  <si>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</si>
  <si>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</si>
  <si>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</si>
  <si>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</si>
  <si>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</si>
  <si>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</si>
  <si>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</si>
  <si>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</si>
  <si>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</si>
  <si>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</si>
  <si>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</si>
  <si>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</si>
  <si>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</si>
  <si>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</si>
  <si>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</si>
  <si>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</si>
  <si>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</si>
  <si>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</si>
  <si>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</si>
  <si>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</si>
  <si>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</si>
  <si>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</si>
  <si>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</si>
  <si>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</si>
  <si>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</si>
  <si>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</si>
  <si>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</si>
  <si>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</si>
  <si>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</si>
  <si>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</si>
  <si>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</si>
  <si>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</si>
  <si>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</si>
  <si>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</si>
  <si>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</si>
  <si>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</si>
  <si>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</si>
  <si>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</si>
  <si>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</si>
  <si>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</si>
  <si>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</si>
  <si>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</si>
  <si>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</si>
  <si>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</si>
  <si>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</si>
  <si>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</si>
  <si>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開所日数</t>
    <rPh sb="0" eb="2">
      <t>カイショ</t>
    </rPh>
    <rPh sb="2" eb="4">
      <t>ニッスウ</t>
    </rPh>
    <phoneticPr fontId="4"/>
  </si>
  <si>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</si>
  <si>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</si>
  <si>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</si>
  <si>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生活支援員</t>
  </si>
  <si>
    <t>利用者延べ数</t>
    <rPh sb="3" eb="4">
      <t>ノ</t>
    </rPh>
    <phoneticPr fontId="8"/>
  </si>
  <si>
    <t>　(2) 「予定」・「実績」のいずれかを選択してください。</t>
    <rPh sb="6" eb="8">
      <t>ヨテイ</t>
    </rPh>
    <rPh sb="11" eb="13">
      <t>ジッセキ</t>
    </rPh>
    <rPh sb="20" eb="22">
      <t>センタク</t>
    </rPh>
    <phoneticPr fontId="1"/>
  </si>
  <si>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</si>
  <si>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</si>
  <si>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</si>
  <si>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</si>
  <si>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</si>
  <si>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</si>
  <si>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</si>
  <si>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</si>
  <si>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</si>
  <si>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４週</t>
  </si>
  <si>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</si>
  <si>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</si>
  <si>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</si>
  <si>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</si>
  <si>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</si>
  <si>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</si>
  <si>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</si>
  <si>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</si>
  <si>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</si>
  <si>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</si>
  <si>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</si>
  <si>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</si>
  <si>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</si>
  <si>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</si>
  <si>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</si>
  <si>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</si>
  <si>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</si>
  <si>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</si>
  <si>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</si>
  <si>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</si>
  <si>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</si>
  <si>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</si>
  <si>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</si>
  <si>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</si>
  <si>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</si>
  <si>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</si>
  <si>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個人居宅介護
利用者数平均</t>
    <rPh sb="11" eb="13">
      <t>ヘイキン</t>
    </rPh>
    <phoneticPr fontId="3"/>
  </si>
  <si>
    <t>夜間支援従事者</t>
    <rPh sb="0" eb="2">
      <t>ヤカン</t>
    </rPh>
    <rPh sb="2" eb="4">
      <t>シエン</t>
    </rPh>
    <rPh sb="4" eb="7">
      <t>ジュウジシャ</t>
    </rPh>
    <phoneticPr fontId="3"/>
  </si>
  <si>
    <t>夜間支援従事者</t>
    <rPh sb="0" eb="7">
      <t>ヤカンシエンジュウジシャ</t>
    </rPh>
    <phoneticPr fontId="3"/>
  </si>
  <si>
    <t>その他職員</t>
    <rPh sb="2" eb="3">
      <t>タ</t>
    </rPh>
    <rPh sb="3" eb="5">
      <t>ショクイン</t>
    </rPh>
    <phoneticPr fontId="3"/>
  </si>
  <si>
    <t xml:space="preserve"> 　　 保有資格を全て記入するのではなく、人員基準・加配加算上、求められる資格等を入力してください。</t>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</si>
  <si>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</si>
  <si>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</si>
  <si>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</si>
  <si>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</si>
  <si>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</si>
  <si>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</si>
  <si>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</si>
  <si>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</si>
  <si>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</si>
  <si>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</si>
  <si>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</si>
  <si>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</si>
  <si>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</si>
  <si>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短期入所・併設型</t>
    <rPh sb="0" eb="2">
      <t>タンキ</t>
    </rPh>
    <rPh sb="2" eb="4">
      <t>ニュウショ</t>
    </rPh>
    <rPh sb="5" eb="7">
      <t>ヘイセツ</t>
    </rPh>
    <rPh sb="7" eb="8">
      <t>ガタ</t>
    </rPh>
    <phoneticPr fontId="8"/>
  </si>
  <si>
    <t>短期入所・空床利用型</t>
    <rPh sb="0" eb="2">
      <t>タンキ</t>
    </rPh>
    <rPh sb="2" eb="4">
      <t>ニュウショ</t>
    </rPh>
    <rPh sb="5" eb="7">
      <t>クウショウ</t>
    </rPh>
    <rPh sb="7" eb="9">
      <t>リヨウ</t>
    </rPh>
    <rPh sb="9" eb="10">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</si>
</sst>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1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3" borderId="28" xfId="7" applyFont="1" applyFill="1" applyBorder="1" applyAlignment="1">
      <alignment horizontal="left"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xf numFmtId="0" fontId="6" fillId="0" borderId="52"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7"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xf numFmtId="0" fontId="6" fillId="0" borderId="35"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179" fontId="5" fillId="0" borderId="17" xfId="7" applyNumberFormat="1" applyFont="1" applyBorder="1" applyAlignment="1">
      <alignment horizontal="center" vertical="center"/>
    </xf>
    <xf numFmtId="176" fontId="5" fillId="0" borderId="40" xfId="7" applyNumberFormat="1" applyFont="1" applyBorder="1">
      <alignment vertical="center"/>
    </xf>
    <xf numFmtId="176" fontId="5" fillId="0" borderId="28" xfId="7" applyNumberFormat="1" applyFont="1" applyBorder="1">
      <alignment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7" applyFont="1" applyBorder="1">
      <alignment vertical="center"/>
    </xf>
    <xf numFmtId="0" fontId="5" fillId="0" borderId="23" xfId="7" applyFont="1" applyBorder="1">
      <alignment vertical="center"/>
    </xf>
    <xf numFmtId="0" fontId="5" fillId="0" borderId="16" xfId="7" applyFont="1" applyBorder="1">
      <alignment vertical="center"/>
    </xf>
    <xf numFmtId="0" fontId="2" fillId="0" borderId="25" xfId="7" applyFont="1" applyBorder="1">
      <alignment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left" vertical="center" wrapText="1"/>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176" fontId="26" fillId="0" borderId="17" xfId="0" applyNumberFormat="1" applyFont="1" applyBorder="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176" fontId="26" fillId="0" borderId="17" xfId="0" quotePrefix="1" applyNumberFormat="1" applyFont="1" applyBorder="1">
      <alignment vertical="center"/>
    </xf>
    <xf numFmtId="0" fontId="27" fillId="0" borderId="17" xfId="0" applyFont="1" applyBorder="1" applyAlignment="1">
      <alignment horizontal="right" vertical="center"/>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390525</xdr:colOff>
      <xdr:row>9</xdr:row>
      <xdr:rowOff>57150</xdr:rowOff>
    </xdr:from>
    <xdr:to>
      <xdr:col>48</xdr:col>
      <xdr:colOff>401956</xdr:colOff>
      <xdr:row>33</xdr:row>
      <xdr:rowOff>133350</xdr:rowOff>
    </xdr:to>
    <xdr:sp macro="" textlink="">
      <xdr:nvSpPr>
        <xdr:cNvPr id="2" name="角丸四角形 1">
          <a:extLst>
            <a:ext uri="{FF2B5EF4-FFF2-40B4-BE49-F238E27FC236}">
              <a16:creationId xmlns:a16="http://schemas.microsoft.com/office/drawing/2014/main" id="{B4239BF7-0F3C-4EFA-8E56-F746F4A99829}"/>
            </a:ext>
          </a:extLst>
        </xdr:cNvPr>
        <xdr:cNvSpPr/>
      </xdr:nvSpPr>
      <xdr:spPr>
        <a:xfrm>
          <a:off x="11982450" y="1981200"/>
          <a:ext cx="5040631" cy="5486400"/>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入力上の注意点</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・勤務形態一覧表の下段の注意事項をよく確認すること。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・サービス管理責任者、世話人、生活支援員、夜間支援員のいずれかを兼務する場合は、勤務時間数を分けること。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・＜前年度の平均値＞に前年度の実績を記載し、提出すること。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・延べ利用者を記載するため、１日の利用者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開所日の数字を入力すること。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例　利用者５人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３０日開所＝延べ利用者１５０人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入居者が毎日利用した場合。</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・１２か月の実績がある住居は１２か月分の実績を記載すること。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・実績が６か月以上１２か月未満の住居は、直近６か月の実績を記載すること。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・実績が６か月未満の住居は、定員の９０％</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予定</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日の数字を１２か月分記載すること。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区分は見込により記載</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・併設・空床利用型の短期入所を行っている事業所は、短期入所の利用者も含めて利用者数を記載すること。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・併設・空床利用型の短期入所を行っている事業所において、「人員配置体制加算」を算定する場合は、体制届「別紙</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37</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別添参考様式②（参考表）」を提出すること。</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詳細は別紙３７を確認。</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561975</xdr:colOff>
      <xdr:row>9</xdr:row>
      <xdr:rowOff>28575</xdr:rowOff>
    </xdr:from>
    <xdr:to>
      <xdr:col>48</xdr:col>
      <xdr:colOff>573406</xdr:colOff>
      <xdr:row>33</xdr:row>
      <xdr:rowOff>104775</xdr:rowOff>
    </xdr:to>
    <xdr:sp macro="" textlink="">
      <xdr:nvSpPr>
        <xdr:cNvPr id="2" name="角丸四角形 1">
          <a:extLst>
            <a:ext uri="{FF2B5EF4-FFF2-40B4-BE49-F238E27FC236}">
              <a16:creationId xmlns:a16="http://schemas.microsoft.com/office/drawing/2014/main" id="{71203C34-5246-4545-BFFD-489B060A7ADA}"/>
            </a:ext>
          </a:extLst>
        </xdr:cNvPr>
        <xdr:cNvSpPr/>
      </xdr:nvSpPr>
      <xdr:spPr>
        <a:xfrm>
          <a:off x="12268200" y="1952625"/>
          <a:ext cx="5040631" cy="5486400"/>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入力上の注意点</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・勤務形態一覧表の下段の注意事項をよく確認すること。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・サービス管理責任者、世話人、生活支援員、夜間支援員のいずれかを兼務する場合は、勤務時間数を分けること。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・＜前年度の平均値＞に前年度の実績を記載し、提出すること。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・延べ利用者を記載するため、１日の利用者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開所日の数字を入力すること。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例　利用者５人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３０日開所＝延べ利用者１５０人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入居者が毎日利用した場合。</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・１２か月の実績がある住居は１２か月分の実績を記載すること。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・実績が６か月以上１２か月未満の住居は、直近６か月の実績を記載すること。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・実績が６か月未満の住居は、定員の９０％</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予定</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日の数字を１２か月分記載すること。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区分は見込により記載</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・併設・空床利用型の短期入所を行っている事業所は、短期入所の利用者も含めて利用者数を記載すること。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・併設・空床利用型の短期入所を行っている事業所において、「人員配置体制加算」を算定する場合は、体制届「別紙</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37</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別添参考様式②（参考表）」を提出すること。</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詳細は別紙３７を確認。</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390525</xdr:colOff>
      <xdr:row>9</xdr:row>
      <xdr:rowOff>104775</xdr:rowOff>
    </xdr:from>
    <xdr:to>
      <xdr:col>48</xdr:col>
      <xdr:colOff>401956</xdr:colOff>
      <xdr:row>33</xdr:row>
      <xdr:rowOff>180975</xdr:rowOff>
    </xdr:to>
    <xdr:sp macro="" textlink="">
      <xdr:nvSpPr>
        <xdr:cNvPr id="2" name="角丸四角形 1">
          <a:extLst>
            <a:ext uri="{FF2B5EF4-FFF2-40B4-BE49-F238E27FC236}">
              <a16:creationId xmlns:a16="http://schemas.microsoft.com/office/drawing/2014/main" id="{49F0157C-F7C7-4DF1-84C0-877C31A5B3FD}"/>
            </a:ext>
          </a:extLst>
        </xdr:cNvPr>
        <xdr:cNvSpPr/>
      </xdr:nvSpPr>
      <xdr:spPr>
        <a:xfrm>
          <a:off x="11687175" y="2028825"/>
          <a:ext cx="5040631" cy="5486400"/>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入力上の注意点</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・勤務形態一覧表の下段の注意事項をよく確認すること。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・サービス管理責任者、世話人、生活支援員、夜間支援員のいずれかを兼務する場合は、勤務時間数を分けること。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・＜前年度の平均値＞に前年度の実績を記載し、提出すること。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・延べ利用者を記載するため、１日の利用者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開所日の数字を入力すること。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例　利用者５人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３０日開所＝延べ利用者１５０人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入居者が毎日利用した場合。</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・１２か月の実績がある住居は１２か月分の実績を記載すること。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・実績が６か月以上１２か月未満の住居は、直近６か月の実績を記載すること。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・実績が６か月未満の住居は、定員の９０％</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予定</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日の数字を１２か月分記載すること。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区分は見込により記載</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・併設・空床利用型の短期入所を行っている事業所は、短期入所の利用者も含めて利用者数を記載すること。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・併設・空床利用型の短期入所を行っている事業所において、「人員配置体制加算」を算定する場合は、体制届「別紙</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37</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別添参考様式②（参考表）」を提出すること。</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詳細は別紙３７を確認。</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447675</xdr:colOff>
      <xdr:row>6</xdr:row>
      <xdr:rowOff>19050</xdr:rowOff>
    </xdr:from>
    <xdr:to>
      <xdr:col>48</xdr:col>
      <xdr:colOff>459106</xdr:colOff>
      <xdr:row>30</xdr:row>
      <xdr:rowOff>171450</xdr:rowOff>
    </xdr:to>
    <xdr:sp macro="" textlink="">
      <xdr:nvSpPr>
        <xdr:cNvPr id="2" name="角丸四角形 1">
          <a:extLst>
            <a:ext uri="{FF2B5EF4-FFF2-40B4-BE49-F238E27FC236}">
              <a16:creationId xmlns:a16="http://schemas.microsoft.com/office/drawing/2014/main" id="{ED395D47-E173-413C-A597-5F3D27EA60B6}"/>
            </a:ext>
          </a:extLst>
        </xdr:cNvPr>
        <xdr:cNvSpPr/>
      </xdr:nvSpPr>
      <xdr:spPr>
        <a:xfrm>
          <a:off x="12039600" y="1371600"/>
          <a:ext cx="5040631" cy="5486400"/>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入力上の注意点</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・勤務形態一覧表の下段の注意事項をよく確認すること。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・サービス管理責任者、世話人、生活支援員、夜間支援員のいずれかを兼務する場合は、勤務時間数を分けること。</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・＜前年度の平均値＞に前年度の実績を記載し、提出すること。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・延べ利用者を記載するため、１日の利用者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開所日の数字を入力すること。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例　利用者５人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３０日開所＝延べ利用者１５０人</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入居者が毎日利用した場合。</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・１２か月の実績がある住居は１２か月分の実績を記載すること。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・実績が６か月以上１２か月未満の住居は、直近６か月の実績を記載すること。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・実績が６か月未満の住居は、定員の９０％</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開所</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予定</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日の数字を１２か月分記載すること。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区分は見込により記載</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・併設・空床利用型の短期入所を行っている事業所は、短期入所の利用者も含めて利用者数を記載すること。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・併設・空床利用型の短期入所を行っている事業所において、「人員配置体制加算」を算定する場合は、体制届「別紙</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37</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別添参考様式②（参考表）」を提出すること。</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詳細は別紙３７を確認。</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409575</xdr:colOff>
      <xdr:row>35</xdr:row>
      <xdr:rowOff>285750</xdr:rowOff>
    </xdr:from>
    <xdr:to>
      <xdr:col>48</xdr:col>
      <xdr:colOff>421006</xdr:colOff>
      <xdr:row>48</xdr:row>
      <xdr:rowOff>47626</xdr:rowOff>
    </xdr:to>
    <xdr:sp macro="" textlink="">
      <xdr:nvSpPr>
        <xdr:cNvPr id="3" name="角丸四角形 1">
          <a:extLst>
            <a:ext uri="{FF2B5EF4-FFF2-40B4-BE49-F238E27FC236}">
              <a16:creationId xmlns:a16="http://schemas.microsoft.com/office/drawing/2014/main" id="{352539F3-A2D8-461D-B4EA-8807836E6CF4}"/>
            </a:ext>
          </a:extLst>
        </xdr:cNvPr>
        <xdr:cNvSpPr/>
      </xdr:nvSpPr>
      <xdr:spPr>
        <a:xfrm>
          <a:off x="12001500" y="8077200"/>
          <a:ext cx="5040631" cy="3171826"/>
        </a:xfrm>
        <a:prstGeom prst="roundRect">
          <a:avLst>
            <a:gd name="adj" fmla="val 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900"/>
            </a:lnSpc>
          </a:pP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＜前年度の平均値</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共同生活援助事業所　定員１５名</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（定員６名）区分２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３名　区分３</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３名</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（定員５名）区分４</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１名　区分５</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３名　区分６</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１名</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・住居</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（定員４名）区分１</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２名　区分３</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２名</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合計　区分１</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２名、区分２</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３名、区分３</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５名、区分４</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１名</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区分５</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３名、区分６</a:t>
          </a:r>
          <a:r>
            <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１名</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＜人員に関する基準＞の黄色箇所が必要職員数となる。</a:t>
          </a:r>
          <a:endParaRPr kumimoji="1" lang="en-US" altLang="ja-JP" sz="12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92</v>
      </c>
    </row>
    <row r="2" spans="1:20" ht="12.75" customHeight="1">
      <c r="L2" s="31" t="s">
        <v>93</v>
      </c>
    </row>
    <row r="3" spans="1:20" ht="12.75" customHeight="1" thickBot="1">
      <c r="A3" s="121"/>
      <c r="B3" s="3"/>
      <c r="C3" s="3"/>
      <c r="D3" s="3"/>
      <c r="E3" s="3"/>
      <c r="F3" s="3"/>
      <c r="G3" s="3"/>
      <c r="H3" s="3"/>
      <c r="I3" s="122"/>
    </row>
    <row r="4" spans="1:20" ht="12.75" customHeight="1" thickBot="1">
      <c r="A4" s="121"/>
      <c r="B4" s="3"/>
      <c r="C4" s="3"/>
      <c r="D4" s="3"/>
      <c r="E4" s="3"/>
      <c r="F4" s="3"/>
      <c r="G4" s="3"/>
      <c r="H4" s="3"/>
      <c r="I4" s="122"/>
      <c r="N4" s="123" t="s">
        <v>58</v>
      </c>
      <c r="O4" s="124"/>
      <c r="P4" s="125"/>
      <c r="Q4" s="125"/>
      <c r="R4" s="125"/>
      <c r="S4" s="125"/>
      <c r="T4" s="126"/>
    </row>
    <row r="5" spans="1:20" ht="12.75" customHeight="1" thickBot="1">
      <c r="B5" s="32"/>
      <c r="C5" s="33"/>
      <c r="D5" s="33"/>
      <c r="E5" s="33"/>
      <c r="F5" s="33"/>
      <c r="G5" s="33"/>
      <c r="H5" s="33"/>
    </row>
    <row r="6" spans="1:20" ht="12.75" customHeight="1">
      <c r="A6" s="4"/>
      <c r="B6" s="127" t="s">
        <v>25</v>
      </c>
      <c r="C6" s="128"/>
      <c r="D6" s="129"/>
      <c r="E6" s="130"/>
      <c r="F6" s="130"/>
      <c r="G6" s="130"/>
      <c r="H6" s="130"/>
      <c r="I6" s="130"/>
      <c r="J6" s="130"/>
      <c r="K6" s="130"/>
      <c r="L6" s="130"/>
      <c r="M6" s="130"/>
      <c r="N6" s="130"/>
      <c r="O6" s="130"/>
      <c r="P6" s="130"/>
      <c r="Q6" s="130"/>
      <c r="R6" s="131"/>
      <c r="S6" s="131"/>
      <c r="T6" s="132"/>
    </row>
    <row r="7" spans="1:20" ht="12.75" customHeight="1">
      <c r="A7" s="5" t="s">
        <v>64</v>
      </c>
      <c r="B7" s="133" t="s">
        <v>34</v>
      </c>
      <c r="C7" s="134"/>
      <c r="D7" s="135"/>
      <c r="E7" s="136"/>
      <c r="F7" s="136"/>
      <c r="G7" s="136"/>
      <c r="H7" s="136"/>
      <c r="I7" s="136"/>
      <c r="J7" s="136"/>
      <c r="K7" s="136"/>
      <c r="L7" s="136"/>
      <c r="M7" s="136"/>
      <c r="N7" s="136"/>
      <c r="O7" s="136"/>
      <c r="P7" s="136"/>
      <c r="Q7" s="136"/>
      <c r="R7" s="137"/>
      <c r="S7" s="137"/>
      <c r="T7" s="138"/>
    </row>
    <row r="8" spans="1:20" ht="12.75" customHeight="1">
      <c r="A8" s="5"/>
      <c r="B8" s="139" t="s">
        <v>33</v>
      </c>
      <c r="C8" s="140"/>
      <c r="D8" s="6" t="s">
        <v>32</v>
      </c>
      <c r="E8" s="7"/>
      <c r="F8" s="7"/>
      <c r="G8" s="7"/>
      <c r="H8" s="7"/>
      <c r="I8" s="7"/>
      <c r="J8" s="7"/>
      <c r="K8" s="7"/>
      <c r="L8" s="7"/>
      <c r="M8" s="7"/>
      <c r="N8" s="7"/>
      <c r="O8" s="7"/>
      <c r="P8" s="7"/>
      <c r="Q8" s="7"/>
      <c r="R8" s="7"/>
      <c r="S8" s="7"/>
      <c r="T8" s="8"/>
    </row>
    <row r="9" spans="1:20" ht="12.75" customHeight="1">
      <c r="A9" s="5" t="s">
        <v>65</v>
      </c>
      <c r="B9" s="141"/>
      <c r="C9" s="142"/>
      <c r="D9" s="9"/>
      <c r="E9" s="10"/>
      <c r="F9" s="11" t="s">
        <v>28</v>
      </c>
      <c r="G9" s="12"/>
      <c r="H9" s="12"/>
      <c r="I9" s="145" t="s">
        <v>27</v>
      </c>
      <c r="J9" s="145"/>
      <c r="K9" s="10"/>
      <c r="L9" s="10"/>
      <c r="M9" s="10"/>
      <c r="N9" s="10"/>
      <c r="O9" s="10"/>
      <c r="P9" s="10"/>
      <c r="Q9" s="10"/>
      <c r="R9" s="10"/>
      <c r="S9" s="10"/>
      <c r="T9" s="13"/>
    </row>
    <row r="10" spans="1:20" ht="12.75" customHeight="1">
      <c r="A10" s="14"/>
      <c r="B10" s="143"/>
      <c r="C10" s="144"/>
      <c r="D10" s="15"/>
      <c r="E10" s="16"/>
      <c r="F10" s="16"/>
      <c r="G10" s="16"/>
      <c r="H10" s="16"/>
      <c r="I10" s="16"/>
      <c r="J10" s="16"/>
      <c r="K10" s="16"/>
      <c r="L10" s="16"/>
      <c r="M10" s="16"/>
      <c r="N10" s="16"/>
      <c r="O10" s="16"/>
      <c r="P10" s="16"/>
      <c r="Q10" s="16"/>
      <c r="R10" s="16"/>
      <c r="S10" s="16"/>
      <c r="T10" s="17"/>
    </row>
    <row r="11" spans="1:20" ht="12.75" customHeight="1">
      <c r="A11" s="18"/>
      <c r="B11" s="133" t="s">
        <v>31</v>
      </c>
      <c r="C11" s="134"/>
      <c r="D11" s="134" t="s">
        <v>30</v>
      </c>
      <c r="E11" s="134"/>
      <c r="F11" s="146"/>
      <c r="G11" s="146"/>
      <c r="H11" s="146"/>
      <c r="I11" s="146"/>
      <c r="J11" s="147"/>
      <c r="K11" s="148" t="s">
        <v>29</v>
      </c>
      <c r="L11" s="148"/>
      <c r="M11" s="135"/>
      <c r="N11" s="136"/>
      <c r="O11" s="136"/>
      <c r="P11" s="136"/>
      <c r="Q11" s="136"/>
      <c r="R11" s="137"/>
      <c r="S11" s="137"/>
      <c r="T11" s="138"/>
    </row>
    <row r="12" spans="1:20" ht="12.75" customHeight="1">
      <c r="A12" s="149" t="s">
        <v>59</v>
      </c>
      <c r="B12" s="150"/>
      <c r="C12" s="150"/>
      <c r="D12" s="150"/>
      <c r="E12" s="150"/>
      <c r="F12" s="150"/>
      <c r="G12" s="150"/>
      <c r="H12" s="150"/>
      <c r="I12" s="151"/>
      <c r="J12" s="152" t="s">
        <v>55</v>
      </c>
      <c r="K12" s="153"/>
      <c r="L12" s="153"/>
      <c r="M12" s="153"/>
      <c r="N12" s="153"/>
      <c r="O12" s="153"/>
      <c r="P12" s="153"/>
      <c r="Q12" s="153"/>
      <c r="R12" s="154"/>
      <c r="S12" s="154"/>
      <c r="T12" s="155"/>
    </row>
    <row r="13" spans="1:20" ht="13.5">
      <c r="A13" s="156" t="s">
        <v>26</v>
      </c>
      <c r="B13" s="157"/>
      <c r="C13" s="134" t="s">
        <v>25</v>
      </c>
      <c r="D13" s="152"/>
      <c r="E13" s="19"/>
      <c r="F13" s="20"/>
      <c r="G13" s="20"/>
      <c r="H13" s="20"/>
      <c r="I13" s="21"/>
      <c r="J13" s="158" t="s">
        <v>24</v>
      </c>
      <c r="K13" s="142"/>
      <c r="L13" s="160" t="s">
        <v>23</v>
      </c>
      <c r="M13" s="161"/>
      <c r="N13" s="161"/>
      <c r="O13" s="161"/>
      <c r="P13" s="161"/>
      <c r="Q13" s="161"/>
      <c r="R13" s="137"/>
      <c r="S13" s="137"/>
      <c r="T13" s="138"/>
    </row>
    <row r="14" spans="1:20" ht="20.25" customHeight="1">
      <c r="A14" s="162" t="s">
        <v>54</v>
      </c>
      <c r="B14" s="163"/>
      <c r="C14" s="134" t="s">
        <v>22</v>
      </c>
      <c r="D14" s="152"/>
      <c r="E14" s="159"/>
      <c r="F14" s="164"/>
      <c r="G14" s="164"/>
      <c r="H14" s="164"/>
      <c r="I14" s="165"/>
      <c r="J14" s="159"/>
      <c r="K14" s="143"/>
      <c r="L14" s="22"/>
      <c r="M14" s="23"/>
      <c r="N14" s="23"/>
      <c r="O14" s="23"/>
      <c r="P14" s="23"/>
      <c r="Q14" s="23"/>
      <c r="R14" s="23"/>
      <c r="S14" s="23"/>
      <c r="T14" s="24"/>
    </row>
    <row r="15" spans="1:20" ht="12.75" customHeight="1">
      <c r="A15" s="172" t="s">
        <v>21</v>
      </c>
      <c r="B15" s="139"/>
      <c r="C15" s="139"/>
      <c r="D15" s="139"/>
      <c r="E15" s="140"/>
      <c r="F15" s="134" t="s">
        <v>66</v>
      </c>
      <c r="G15" s="134"/>
      <c r="H15" s="134"/>
      <c r="I15" s="166" t="s">
        <v>53</v>
      </c>
      <c r="J15" s="150"/>
      <c r="K15" s="167"/>
      <c r="L15" s="134" t="s">
        <v>52</v>
      </c>
      <c r="M15" s="134"/>
      <c r="N15" s="134"/>
      <c r="O15" s="134" t="s">
        <v>51</v>
      </c>
      <c r="P15" s="134"/>
      <c r="Q15" s="152"/>
      <c r="R15" s="174" t="s">
        <v>67</v>
      </c>
      <c r="S15" s="174"/>
      <c r="T15" s="175"/>
    </row>
    <row r="16" spans="1:20" ht="12.75" customHeight="1">
      <c r="A16" s="173"/>
      <c r="B16" s="143"/>
      <c r="C16" s="143"/>
      <c r="D16" s="143"/>
      <c r="E16" s="144"/>
      <c r="F16" s="25" t="s">
        <v>19</v>
      </c>
      <c r="G16" s="152" t="s">
        <v>60</v>
      </c>
      <c r="H16" s="133"/>
      <c r="I16" s="26" t="s">
        <v>19</v>
      </c>
      <c r="J16" s="152" t="s">
        <v>60</v>
      </c>
      <c r="K16" s="133"/>
      <c r="L16" s="26" t="s">
        <v>19</v>
      </c>
      <c r="M16" s="152" t="s">
        <v>60</v>
      </c>
      <c r="N16" s="133"/>
      <c r="O16" s="26" t="s">
        <v>19</v>
      </c>
      <c r="P16" s="152" t="s">
        <v>60</v>
      </c>
      <c r="Q16" s="153"/>
      <c r="R16" s="26" t="s">
        <v>19</v>
      </c>
      <c r="S16" s="152" t="s">
        <v>60</v>
      </c>
      <c r="T16" s="176"/>
    </row>
    <row r="17" spans="1:20" ht="12.75" customHeight="1">
      <c r="A17" s="27"/>
      <c r="B17" s="177" t="s">
        <v>17</v>
      </c>
      <c r="C17" s="140"/>
      <c r="D17" s="166" t="s">
        <v>16</v>
      </c>
      <c r="E17" s="167"/>
      <c r="F17" s="26"/>
      <c r="G17" s="152"/>
      <c r="H17" s="133"/>
      <c r="I17" s="26"/>
      <c r="J17" s="152"/>
      <c r="K17" s="133"/>
      <c r="L17" s="26"/>
      <c r="M17" s="152"/>
      <c r="N17" s="133"/>
      <c r="O17" s="26"/>
      <c r="P17" s="152"/>
      <c r="Q17" s="153"/>
      <c r="R17" s="26"/>
      <c r="S17" s="152"/>
      <c r="T17" s="176"/>
    </row>
    <row r="18" spans="1:20" ht="12.75" customHeight="1">
      <c r="A18" s="27"/>
      <c r="B18" s="159"/>
      <c r="C18" s="144"/>
      <c r="D18" s="166" t="s">
        <v>15</v>
      </c>
      <c r="E18" s="167"/>
      <c r="F18" s="26"/>
      <c r="G18" s="152"/>
      <c r="H18" s="133"/>
      <c r="I18" s="26"/>
      <c r="J18" s="152"/>
      <c r="K18" s="133"/>
      <c r="L18" s="26"/>
      <c r="M18" s="152"/>
      <c r="N18" s="133"/>
      <c r="O18" s="26"/>
      <c r="P18" s="152"/>
      <c r="Q18" s="153"/>
      <c r="R18" s="26"/>
      <c r="S18" s="152"/>
      <c r="T18" s="176"/>
    </row>
    <row r="19" spans="1:20" ht="12.75" customHeight="1">
      <c r="A19" s="27"/>
      <c r="B19" s="166" t="s">
        <v>14</v>
      </c>
      <c r="C19" s="150"/>
      <c r="D19" s="150"/>
      <c r="E19" s="167"/>
      <c r="F19" s="152"/>
      <c r="G19" s="153"/>
      <c r="H19" s="133"/>
      <c r="I19" s="152"/>
      <c r="J19" s="153"/>
      <c r="K19" s="133"/>
      <c r="L19" s="152"/>
      <c r="M19" s="153"/>
      <c r="N19" s="133"/>
      <c r="O19" s="152"/>
      <c r="P19" s="153"/>
      <c r="Q19" s="153"/>
      <c r="R19" s="152"/>
      <c r="S19" s="153"/>
      <c r="T19" s="176"/>
    </row>
    <row r="20" spans="1:20" ht="12.75" customHeight="1">
      <c r="A20" s="27"/>
      <c r="B20" s="166" t="s">
        <v>13</v>
      </c>
      <c r="C20" s="150"/>
      <c r="D20" s="150"/>
      <c r="E20" s="167"/>
      <c r="F20" s="168"/>
      <c r="G20" s="169"/>
      <c r="H20" s="170"/>
      <c r="I20" s="168"/>
      <c r="J20" s="169"/>
      <c r="K20" s="170"/>
      <c r="L20" s="168"/>
      <c r="M20" s="169"/>
      <c r="N20" s="170"/>
      <c r="O20" s="168"/>
      <c r="P20" s="169"/>
      <c r="Q20" s="169"/>
      <c r="R20" s="168"/>
      <c r="S20" s="169"/>
      <c r="T20" s="171"/>
    </row>
    <row r="21" spans="1:20" ht="12.75" customHeight="1">
      <c r="A21" s="27"/>
      <c r="B21" s="139"/>
      <c r="C21" s="139"/>
      <c r="D21" s="139"/>
      <c r="E21" s="140"/>
      <c r="F21" s="134" t="s">
        <v>50</v>
      </c>
      <c r="G21" s="134"/>
      <c r="H21" s="134"/>
      <c r="I21" s="152" t="s">
        <v>49</v>
      </c>
      <c r="J21" s="153"/>
      <c r="K21" s="133"/>
      <c r="L21" s="166" t="s">
        <v>68</v>
      </c>
      <c r="M21" s="150"/>
      <c r="N21" s="167"/>
      <c r="O21" s="152" t="s">
        <v>20</v>
      </c>
      <c r="P21" s="153"/>
      <c r="Q21" s="153"/>
      <c r="R21" s="34"/>
      <c r="T21" s="35"/>
    </row>
    <row r="22" spans="1:20" ht="12.75" customHeight="1">
      <c r="A22" s="27"/>
      <c r="B22" s="143"/>
      <c r="C22" s="143"/>
      <c r="D22" s="143"/>
      <c r="E22" s="144"/>
      <c r="F22" s="25" t="s">
        <v>19</v>
      </c>
      <c r="G22" s="152" t="s">
        <v>60</v>
      </c>
      <c r="H22" s="133"/>
      <c r="I22" s="26" t="s">
        <v>19</v>
      </c>
      <c r="J22" s="152" t="s">
        <v>60</v>
      </c>
      <c r="K22" s="133"/>
      <c r="L22" s="26" t="s">
        <v>19</v>
      </c>
      <c r="M22" s="152" t="s">
        <v>60</v>
      </c>
      <c r="N22" s="133"/>
      <c r="O22" s="26" t="s">
        <v>19</v>
      </c>
      <c r="P22" s="152" t="s">
        <v>60</v>
      </c>
      <c r="Q22" s="153"/>
      <c r="R22" s="34"/>
      <c r="T22" s="35"/>
    </row>
    <row r="23" spans="1:20" ht="12.75" customHeight="1">
      <c r="A23" s="27"/>
      <c r="B23" s="177" t="s">
        <v>17</v>
      </c>
      <c r="C23" s="140"/>
      <c r="D23" s="166" t="s">
        <v>16</v>
      </c>
      <c r="E23" s="167"/>
      <c r="F23" s="26"/>
      <c r="G23" s="152"/>
      <c r="H23" s="133"/>
      <c r="I23" s="26"/>
      <c r="J23" s="152"/>
      <c r="K23" s="133"/>
      <c r="L23" s="26"/>
      <c r="M23" s="152"/>
      <c r="N23" s="133"/>
      <c r="O23" s="26"/>
      <c r="P23" s="152"/>
      <c r="Q23" s="153"/>
      <c r="R23" s="34"/>
      <c r="T23" s="35"/>
    </row>
    <row r="24" spans="1:20" ht="12.75" customHeight="1">
      <c r="A24" s="27"/>
      <c r="B24" s="159"/>
      <c r="C24" s="144"/>
      <c r="D24" s="166" t="s">
        <v>15</v>
      </c>
      <c r="E24" s="167"/>
      <c r="F24" s="26"/>
      <c r="G24" s="152"/>
      <c r="H24" s="133"/>
      <c r="I24" s="26"/>
      <c r="J24" s="152"/>
      <c r="K24" s="133"/>
      <c r="L24" s="26"/>
      <c r="M24" s="152"/>
      <c r="N24" s="133"/>
      <c r="O24" s="26"/>
      <c r="P24" s="152"/>
      <c r="Q24" s="153"/>
      <c r="R24" s="34"/>
      <c r="T24" s="35"/>
    </row>
    <row r="25" spans="1:20" ht="12.75" customHeight="1">
      <c r="A25" s="27"/>
      <c r="B25" s="166" t="s">
        <v>14</v>
      </c>
      <c r="C25" s="150"/>
      <c r="D25" s="150"/>
      <c r="E25" s="167"/>
      <c r="F25" s="152"/>
      <c r="G25" s="153"/>
      <c r="H25" s="133"/>
      <c r="I25" s="152"/>
      <c r="J25" s="153"/>
      <c r="K25" s="133"/>
      <c r="L25" s="152"/>
      <c r="M25" s="153"/>
      <c r="N25" s="133"/>
      <c r="O25" s="134"/>
      <c r="P25" s="134"/>
      <c r="Q25" s="152"/>
      <c r="R25" s="34"/>
      <c r="T25" s="35"/>
    </row>
    <row r="26" spans="1:20" ht="12.75" customHeight="1">
      <c r="A26" s="27"/>
      <c r="B26" s="166" t="s">
        <v>13</v>
      </c>
      <c r="C26" s="150"/>
      <c r="D26" s="150"/>
      <c r="E26" s="167"/>
      <c r="F26" s="178"/>
      <c r="G26" s="179"/>
      <c r="H26" s="180"/>
      <c r="I26" s="178"/>
      <c r="J26" s="179"/>
      <c r="K26" s="180"/>
      <c r="L26" s="178"/>
      <c r="M26" s="179"/>
      <c r="N26" s="180"/>
      <c r="O26" s="181"/>
      <c r="P26" s="181"/>
      <c r="Q26" s="178"/>
      <c r="R26" s="34"/>
      <c r="T26" s="35"/>
    </row>
    <row r="27" spans="1:20" s="37" customFormat="1" ht="13.5" customHeight="1">
      <c r="A27" s="36"/>
      <c r="B27" s="182" t="s">
        <v>69</v>
      </c>
      <c r="C27" s="183"/>
      <c r="D27" s="183"/>
      <c r="E27" s="184"/>
      <c r="F27" s="190" t="s">
        <v>70</v>
      </c>
      <c r="G27" s="191"/>
      <c r="H27" s="191"/>
      <c r="I27" s="191"/>
      <c r="J27" s="191"/>
      <c r="K27" s="191"/>
      <c r="L27" s="191"/>
      <c r="M27" s="191"/>
      <c r="N27" s="191"/>
      <c r="O27" s="191"/>
      <c r="P27" s="191"/>
      <c r="Q27" s="191"/>
      <c r="R27" s="191"/>
      <c r="S27" s="191"/>
      <c r="T27" s="192"/>
    </row>
    <row r="28" spans="1:20" s="37" customFormat="1" ht="13.5" customHeight="1">
      <c r="A28" s="36"/>
      <c r="B28" s="185"/>
      <c r="C28" s="137"/>
      <c r="D28" s="137"/>
      <c r="E28" s="186"/>
      <c r="F28" s="38" t="s">
        <v>71</v>
      </c>
      <c r="G28" s="39"/>
      <c r="H28" s="39"/>
      <c r="I28" s="193" t="s">
        <v>72</v>
      </c>
      <c r="J28" s="193"/>
      <c r="K28" s="193"/>
      <c r="L28" s="193"/>
      <c r="M28" s="193" t="s">
        <v>73</v>
      </c>
      <c r="N28" s="193"/>
      <c r="O28" s="193"/>
      <c r="P28" s="193"/>
      <c r="Q28" s="193" t="s">
        <v>74</v>
      </c>
      <c r="R28" s="193"/>
      <c r="S28" s="193"/>
      <c r="T28" s="194"/>
    </row>
    <row r="29" spans="1:20" s="37" customFormat="1" ht="13.5" customHeight="1">
      <c r="A29" s="36"/>
      <c r="B29" s="185"/>
      <c r="C29" s="137"/>
      <c r="D29" s="137"/>
      <c r="E29" s="186"/>
      <c r="F29" s="38" t="s">
        <v>75</v>
      </c>
      <c r="G29" s="39"/>
      <c r="H29" s="39"/>
      <c r="I29" s="190"/>
      <c r="J29" s="195"/>
      <c r="K29" s="195"/>
      <c r="L29" s="196"/>
      <c r="M29" s="190"/>
      <c r="N29" s="195"/>
      <c r="O29" s="195"/>
      <c r="P29" s="196"/>
      <c r="Q29" s="190"/>
      <c r="R29" s="154"/>
      <c r="S29" s="154"/>
      <c r="T29" s="155"/>
    </row>
    <row r="30" spans="1:20" s="37" customFormat="1" ht="13.5" customHeight="1">
      <c r="A30" s="36"/>
      <c r="B30" s="185"/>
      <c r="C30" s="137"/>
      <c r="D30" s="137"/>
      <c r="E30" s="186"/>
      <c r="F30" s="38" t="s">
        <v>76</v>
      </c>
      <c r="G30" s="39"/>
      <c r="H30" s="39"/>
      <c r="I30" s="190"/>
      <c r="J30" s="195"/>
      <c r="K30" s="195"/>
      <c r="L30" s="196"/>
      <c r="M30" s="190"/>
      <c r="N30" s="195"/>
      <c r="O30" s="195"/>
      <c r="P30" s="196"/>
      <c r="Q30" s="190"/>
      <c r="R30" s="154"/>
      <c r="S30" s="154"/>
      <c r="T30" s="155"/>
    </row>
    <row r="31" spans="1:20" s="37" customFormat="1" ht="13.5" customHeight="1">
      <c r="A31" s="40"/>
      <c r="B31" s="187"/>
      <c r="C31" s="188"/>
      <c r="D31" s="188"/>
      <c r="E31" s="189"/>
      <c r="F31" s="38" t="s">
        <v>77</v>
      </c>
      <c r="G31" s="39"/>
      <c r="H31" s="39"/>
      <c r="I31" s="190"/>
      <c r="J31" s="195"/>
      <c r="K31" s="195"/>
      <c r="L31" s="196"/>
      <c r="M31" s="190"/>
      <c r="N31" s="195"/>
      <c r="O31" s="195"/>
      <c r="P31" s="196"/>
      <c r="Q31" s="190"/>
      <c r="R31" s="154"/>
      <c r="S31" s="154"/>
      <c r="T31" s="155"/>
    </row>
    <row r="32" spans="1:20" ht="12.75" customHeight="1">
      <c r="A32" s="197" t="s">
        <v>12</v>
      </c>
      <c r="B32" s="134"/>
      <c r="C32" s="134"/>
      <c r="D32" s="134"/>
      <c r="E32" s="134"/>
      <c r="F32" s="152"/>
      <c r="G32" s="153"/>
      <c r="H32" s="153"/>
      <c r="I32" s="153"/>
      <c r="J32" s="153"/>
      <c r="K32" s="153"/>
      <c r="L32" s="153"/>
      <c r="M32" s="153"/>
      <c r="N32" s="153"/>
      <c r="O32" s="153"/>
      <c r="P32" s="153"/>
      <c r="Q32" s="153"/>
      <c r="R32" s="198"/>
      <c r="S32" s="198"/>
      <c r="T32" s="199"/>
    </row>
    <row r="33" spans="1:21" ht="12.75" customHeight="1">
      <c r="A33" s="197"/>
      <c r="B33" s="200" t="s">
        <v>11</v>
      </c>
      <c r="C33" s="200"/>
      <c r="D33" s="200"/>
      <c r="E33" s="200"/>
      <c r="F33" s="201" t="s">
        <v>78</v>
      </c>
      <c r="G33" s="202"/>
      <c r="H33" s="202"/>
      <c r="I33" s="202"/>
      <c r="J33" s="202"/>
      <c r="K33" s="202"/>
      <c r="L33" s="202"/>
      <c r="M33" s="202"/>
      <c r="N33" s="202"/>
      <c r="O33" s="202"/>
      <c r="P33" s="202"/>
      <c r="Q33" s="202"/>
      <c r="R33" s="198"/>
      <c r="S33" s="198"/>
      <c r="T33" s="199"/>
    </row>
    <row r="34" spans="1:21" ht="12.75" customHeight="1">
      <c r="A34" s="197"/>
      <c r="B34" s="200" t="s">
        <v>10</v>
      </c>
      <c r="C34" s="200"/>
      <c r="D34" s="200"/>
      <c r="E34" s="200"/>
      <c r="F34" s="201" t="s">
        <v>79</v>
      </c>
      <c r="G34" s="202"/>
      <c r="H34" s="202"/>
      <c r="I34" s="202"/>
      <c r="J34" s="202"/>
      <c r="K34" s="202"/>
      <c r="L34" s="202"/>
      <c r="M34" s="202"/>
      <c r="N34" s="202"/>
      <c r="O34" s="202"/>
      <c r="P34" s="202"/>
      <c r="Q34" s="202"/>
      <c r="R34" s="198"/>
      <c r="S34" s="198"/>
      <c r="T34" s="199"/>
    </row>
    <row r="35" spans="1:21" ht="12.75" customHeight="1">
      <c r="A35" s="197"/>
      <c r="B35" s="203" t="s">
        <v>48</v>
      </c>
      <c r="C35" s="204"/>
      <c r="D35" s="204"/>
      <c r="E35" s="205"/>
      <c r="F35" s="211" t="s">
        <v>47</v>
      </c>
      <c r="G35" s="212"/>
      <c r="H35" s="213" t="s">
        <v>46</v>
      </c>
      <c r="I35" s="213"/>
      <c r="J35" s="213"/>
      <c r="K35" s="213"/>
      <c r="L35" s="213"/>
      <c r="M35" s="213"/>
      <c r="N35" s="213"/>
      <c r="O35" s="213"/>
      <c r="P35" s="213"/>
      <c r="Q35" s="214"/>
      <c r="R35" s="41"/>
      <c r="S35" s="42"/>
      <c r="T35" s="43"/>
    </row>
    <row r="36" spans="1:21" ht="12.75" customHeight="1">
      <c r="A36" s="197"/>
      <c r="B36" s="206"/>
      <c r="C36" s="122"/>
      <c r="D36" s="122"/>
      <c r="E36" s="207"/>
      <c r="F36" s="211"/>
      <c r="G36" s="212"/>
      <c r="H36" s="215" t="s">
        <v>45</v>
      </c>
      <c r="I36" s="215"/>
      <c r="J36" s="215" t="s">
        <v>44</v>
      </c>
      <c r="K36" s="215"/>
      <c r="L36" s="215" t="s">
        <v>43</v>
      </c>
      <c r="M36" s="215"/>
      <c r="N36" s="215" t="s">
        <v>42</v>
      </c>
      <c r="O36" s="215"/>
      <c r="P36" s="215" t="s">
        <v>41</v>
      </c>
      <c r="Q36" s="216"/>
      <c r="R36" s="34"/>
      <c r="T36" s="35"/>
    </row>
    <row r="37" spans="1:21" ht="12.75" customHeight="1">
      <c r="A37" s="197"/>
      <c r="B37" s="206"/>
      <c r="C37" s="122"/>
      <c r="D37" s="122"/>
      <c r="E37" s="207"/>
      <c r="F37" s="217"/>
      <c r="G37" s="217"/>
      <c r="H37" s="217"/>
      <c r="I37" s="217"/>
      <c r="J37" s="217"/>
      <c r="K37" s="217"/>
      <c r="L37" s="217"/>
      <c r="M37" s="217"/>
      <c r="N37" s="217"/>
      <c r="O37" s="217"/>
      <c r="P37" s="217"/>
      <c r="Q37" s="224"/>
      <c r="R37" s="34"/>
      <c r="T37" s="35"/>
    </row>
    <row r="38" spans="1:21" ht="12.75" customHeight="1">
      <c r="A38" s="197"/>
      <c r="B38" s="206"/>
      <c r="C38" s="122"/>
      <c r="D38" s="122"/>
      <c r="E38" s="207"/>
      <c r="F38" s="217" t="s">
        <v>80</v>
      </c>
      <c r="G38" s="217"/>
      <c r="H38" s="217" t="s">
        <v>81</v>
      </c>
      <c r="I38" s="224"/>
      <c r="J38" s="225" t="s">
        <v>82</v>
      </c>
      <c r="K38" s="225"/>
      <c r="L38" s="44"/>
      <c r="M38" s="44"/>
      <c r="N38" s="44"/>
      <c r="O38" s="44"/>
      <c r="P38" s="44"/>
      <c r="Q38" s="44"/>
      <c r="R38" s="45"/>
      <c r="S38" s="45"/>
      <c r="T38" s="46"/>
      <c r="U38" s="45"/>
    </row>
    <row r="39" spans="1:21" ht="12.75" customHeight="1">
      <c r="A39" s="197"/>
      <c r="B39" s="206"/>
      <c r="C39" s="122"/>
      <c r="D39" s="122"/>
      <c r="E39" s="207"/>
      <c r="F39" s="217"/>
      <c r="G39" s="217"/>
      <c r="H39" s="217"/>
      <c r="I39" s="224"/>
      <c r="J39" s="225"/>
      <c r="K39" s="225"/>
      <c r="L39" s="45"/>
      <c r="M39" s="45"/>
      <c r="N39" s="45"/>
      <c r="O39" s="45"/>
      <c r="P39" s="45"/>
      <c r="Q39" s="45"/>
      <c r="R39" s="45"/>
      <c r="S39" s="45"/>
      <c r="T39" s="46"/>
      <c r="U39" s="45"/>
    </row>
    <row r="40" spans="1:21" ht="12.75" customHeight="1">
      <c r="A40" s="197"/>
      <c r="B40" s="208"/>
      <c r="C40" s="209"/>
      <c r="D40" s="209"/>
      <c r="E40" s="210"/>
      <c r="F40" s="224"/>
      <c r="G40" s="226"/>
      <c r="H40" s="224"/>
      <c r="I40" s="227"/>
      <c r="J40" s="217"/>
      <c r="K40" s="217"/>
      <c r="L40" s="47"/>
      <c r="M40" s="47"/>
      <c r="N40" s="47"/>
      <c r="O40" s="47"/>
      <c r="P40" s="47"/>
      <c r="Q40" s="47"/>
      <c r="R40" s="47"/>
      <c r="S40" s="47"/>
      <c r="T40" s="48"/>
      <c r="U40" s="45"/>
    </row>
    <row r="41" spans="1:21" ht="12.75" customHeight="1">
      <c r="A41" s="197"/>
      <c r="B41" s="201" t="s">
        <v>40</v>
      </c>
      <c r="C41" s="202"/>
      <c r="D41" s="202"/>
      <c r="E41" s="228"/>
      <c r="F41" s="152" t="s">
        <v>83</v>
      </c>
      <c r="G41" s="153"/>
      <c r="H41" s="153"/>
      <c r="I41" s="153"/>
      <c r="J41" s="153"/>
      <c r="K41" s="153"/>
      <c r="L41" s="153"/>
      <c r="M41" s="153"/>
      <c r="N41" s="153"/>
      <c r="O41" s="153"/>
      <c r="P41" s="153"/>
      <c r="Q41" s="153"/>
      <c r="R41" s="198"/>
      <c r="S41" s="198"/>
      <c r="T41" s="199"/>
    </row>
    <row r="42" spans="1:21" ht="12.75" customHeight="1">
      <c r="A42" s="197"/>
      <c r="B42" s="200" t="s">
        <v>39</v>
      </c>
      <c r="C42" s="200"/>
      <c r="D42" s="200"/>
      <c r="E42" s="200"/>
      <c r="F42" s="168"/>
      <c r="G42" s="169"/>
      <c r="H42" s="169"/>
      <c r="I42" s="169"/>
      <c r="J42" s="169"/>
      <c r="K42" s="169"/>
      <c r="L42" s="169"/>
      <c r="M42" s="169"/>
      <c r="N42" s="169"/>
      <c r="O42" s="169"/>
      <c r="P42" s="169"/>
      <c r="Q42" s="169"/>
      <c r="R42" s="198"/>
      <c r="S42" s="198"/>
      <c r="T42" s="199"/>
    </row>
    <row r="43" spans="1:21" ht="12.75" customHeight="1">
      <c r="A43" s="197"/>
      <c r="B43" s="201" t="s">
        <v>35</v>
      </c>
      <c r="C43" s="202"/>
      <c r="D43" s="202"/>
      <c r="E43" s="228"/>
      <c r="F43" s="152" t="s">
        <v>84</v>
      </c>
      <c r="G43" s="153"/>
      <c r="H43" s="153"/>
      <c r="I43" s="153"/>
      <c r="J43" s="153"/>
      <c r="K43" s="153"/>
      <c r="L43" s="153"/>
      <c r="M43" s="153"/>
      <c r="N43" s="153"/>
      <c r="O43" s="153"/>
      <c r="P43" s="153"/>
      <c r="Q43" s="153"/>
      <c r="R43" s="198"/>
      <c r="S43" s="198"/>
      <c r="T43" s="199"/>
    </row>
    <row r="44" spans="1:21" ht="12.75" customHeight="1">
      <c r="A44" s="197"/>
      <c r="B44" s="200" t="s">
        <v>9</v>
      </c>
      <c r="C44" s="200"/>
      <c r="D44" s="200"/>
      <c r="E44" s="200"/>
      <c r="F44" s="152"/>
      <c r="G44" s="153"/>
      <c r="H44" s="153"/>
      <c r="I44" s="153"/>
      <c r="J44" s="153"/>
      <c r="K44" s="153"/>
      <c r="L44" s="153"/>
      <c r="M44" s="153"/>
      <c r="N44" s="153"/>
      <c r="O44" s="153"/>
      <c r="P44" s="153"/>
      <c r="Q44" s="153"/>
      <c r="R44" s="198"/>
      <c r="S44" s="198"/>
      <c r="T44" s="199"/>
    </row>
    <row r="45" spans="1:21" ht="12.75" customHeight="1">
      <c r="A45" s="197"/>
      <c r="B45" s="200"/>
      <c r="C45" s="200"/>
      <c r="D45" s="200"/>
      <c r="E45" s="200"/>
      <c r="F45" s="152"/>
      <c r="G45" s="153"/>
      <c r="H45" s="153"/>
      <c r="I45" s="153"/>
      <c r="J45" s="153"/>
      <c r="K45" s="153"/>
      <c r="L45" s="153"/>
      <c r="M45" s="153"/>
      <c r="N45" s="153"/>
      <c r="O45" s="153"/>
      <c r="P45" s="153"/>
      <c r="Q45" s="153"/>
      <c r="R45" s="198"/>
      <c r="S45" s="198"/>
      <c r="T45" s="199"/>
    </row>
    <row r="46" spans="1:21" ht="12.75" customHeight="1">
      <c r="A46" s="197"/>
      <c r="B46" s="200" t="s">
        <v>8</v>
      </c>
      <c r="C46" s="200"/>
      <c r="D46" s="200"/>
      <c r="E46" s="200"/>
      <c r="F46" s="152"/>
      <c r="G46" s="153"/>
      <c r="H46" s="153"/>
      <c r="I46" s="153"/>
      <c r="J46" s="153"/>
      <c r="K46" s="153"/>
      <c r="L46" s="153"/>
      <c r="M46" s="153"/>
      <c r="N46" s="153"/>
      <c r="O46" s="153"/>
      <c r="P46" s="153"/>
      <c r="Q46" s="153"/>
      <c r="R46" s="198"/>
      <c r="S46" s="198"/>
      <c r="T46" s="199"/>
    </row>
    <row r="47" spans="1:21" ht="12.75" customHeight="1">
      <c r="A47" s="197"/>
      <c r="B47" s="200" t="s">
        <v>7</v>
      </c>
      <c r="C47" s="200"/>
      <c r="D47" s="200"/>
      <c r="E47" s="200"/>
      <c r="F47" s="159" t="s">
        <v>6</v>
      </c>
      <c r="G47" s="143"/>
      <c r="H47" s="143"/>
      <c r="I47" s="144"/>
      <c r="J47" s="159" t="s">
        <v>5</v>
      </c>
      <c r="K47" s="143"/>
      <c r="L47" s="143"/>
      <c r="M47" s="144"/>
      <c r="N47" s="152"/>
      <c r="O47" s="191"/>
      <c r="P47" s="191"/>
      <c r="Q47" s="191"/>
      <c r="R47" s="154"/>
      <c r="S47" s="154"/>
      <c r="T47" s="155"/>
    </row>
    <row r="48" spans="1:21" ht="12.75" customHeight="1">
      <c r="A48" s="197"/>
      <c r="B48" s="230"/>
      <c r="C48" s="230"/>
      <c r="D48" s="230"/>
      <c r="E48" s="230"/>
      <c r="F48" s="152" t="s">
        <v>4</v>
      </c>
      <c r="G48" s="153"/>
      <c r="H48" s="153"/>
      <c r="I48" s="133"/>
      <c r="J48" s="231" t="s">
        <v>3</v>
      </c>
      <c r="K48" s="232"/>
      <c r="L48" s="49"/>
      <c r="M48" s="50"/>
      <c r="N48" s="51" t="s">
        <v>2</v>
      </c>
      <c r="O48" s="158"/>
      <c r="P48" s="136"/>
      <c r="Q48" s="136"/>
      <c r="R48" s="137"/>
      <c r="S48" s="137"/>
      <c r="T48" s="35"/>
    </row>
    <row r="49" spans="1:20" ht="12.75" customHeight="1">
      <c r="A49" s="197"/>
      <c r="B49" s="230"/>
      <c r="C49" s="230"/>
      <c r="D49" s="230"/>
      <c r="E49" s="230"/>
      <c r="F49" s="152" t="s">
        <v>1</v>
      </c>
      <c r="G49" s="153"/>
      <c r="H49" s="153"/>
      <c r="I49" s="133"/>
      <c r="J49" s="152"/>
      <c r="K49" s="191"/>
      <c r="L49" s="191"/>
      <c r="M49" s="191"/>
      <c r="N49" s="191"/>
      <c r="O49" s="191"/>
      <c r="P49" s="191"/>
      <c r="Q49" s="191"/>
      <c r="R49" s="154"/>
      <c r="S49" s="154"/>
      <c r="T49" s="155"/>
    </row>
    <row r="50" spans="1:20" ht="12.75" customHeight="1">
      <c r="A50" s="233" t="s">
        <v>38</v>
      </c>
      <c r="B50" s="191"/>
      <c r="C50" s="191"/>
      <c r="D50" s="191"/>
      <c r="E50" s="234"/>
      <c r="F50" s="152" t="s">
        <v>37</v>
      </c>
      <c r="G50" s="133"/>
      <c r="H50" s="52"/>
      <c r="I50" s="52"/>
      <c r="J50" s="53"/>
      <c r="K50" s="54"/>
      <c r="L50" s="235" t="s">
        <v>36</v>
      </c>
      <c r="M50" s="235"/>
      <c r="N50" s="235"/>
      <c r="O50" s="55"/>
      <c r="P50" s="56"/>
      <c r="Q50" s="56"/>
      <c r="R50" s="56"/>
      <c r="S50" s="56"/>
      <c r="T50" s="57"/>
    </row>
    <row r="51" spans="1:20" ht="26.25" customHeight="1">
      <c r="A51" s="236" t="s">
        <v>61</v>
      </c>
      <c r="B51" s="198"/>
      <c r="C51" s="198"/>
      <c r="D51" s="198"/>
      <c r="E51" s="237"/>
      <c r="F51" s="152"/>
      <c r="G51" s="153"/>
      <c r="H51" s="153"/>
      <c r="I51" s="153"/>
      <c r="J51" s="153"/>
      <c r="K51" s="153"/>
      <c r="L51" s="153"/>
      <c r="M51" s="153"/>
      <c r="N51" s="153"/>
      <c r="O51" s="153"/>
      <c r="P51" s="153"/>
      <c r="Q51" s="153"/>
      <c r="R51" s="198"/>
      <c r="S51" s="198"/>
      <c r="T51" s="199"/>
    </row>
    <row r="52" spans="1:20" ht="39" customHeight="1" thickBot="1">
      <c r="A52" s="238" t="s">
        <v>62</v>
      </c>
      <c r="B52" s="239"/>
      <c r="C52" s="239"/>
      <c r="D52" s="239"/>
      <c r="E52" s="239"/>
      <c r="F52" s="218" t="s">
        <v>85</v>
      </c>
      <c r="G52" s="219"/>
      <c r="H52" s="219"/>
      <c r="I52" s="219"/>
      <c r="J52" s="219"/>
      <c r="K52" s="219"/>
      <c r="L52" s="219"/>
      <c r="M52" s="219"/>
      <c r="N52" s="219"/>
      <c r="O52" s="219"/>
      <c r="P52" s="219"/>
      <c r="Q52" s="219"/>
      <c r="R52" s="220"/>
      <c r="S52" s="220"/>
      <c r="T52" s="221"/>
    </row>
    <row r="53" spans="1:20" ht="12.75" customHeight="1">
      <c r="A53" s="29" t="s">
        <v>0</v>
      </c>
    </row>
    <row r="54" spans="1:20" ht="12.75" customHeight="1">
      <c r="A54" s="222" t="s">
        <v>86</v>
      </c>
      <c r="B54" s="223"/>
      <c r="C54" s="223"/>
      <c r="D54" s="223"/>
      <c r="E54" s="223"/>
      <c r="F54" s="223"/>
      <c r="G54" s="223"/>
      <c r="H54" s="223"/>
      <c r="I54" s="223"/>
      <c r="J54" s="223"/>
      <c r="K54" s="223"/>
      <c r="L54" s="223"/>
      <c r="M54" s="223"/>
      <c r="N54" s="223"/>
      <c r="O54" s="223"/>
      <c r="P54" s="223"/>
      <c r="Q54" s="223"/>
      <c r="R54" s="223"/>
      <c r="S54" s="223"/>
      <c r="T54" s="223"/>
    </row>
    <row r="55" spans="1:20" ht="12.75" customHeight="1">
      <c r="A55" s="222" t="s">
        <v>63</v>
      </c>
      <c r="B55" s="223"/>
      <c r="C55" s="223"/>
      <c r="D55" s="223"/>
      <c r="E55" s="223"/>
      <c r="F55" s="223"/>
      <c r="G55" s="223"/>
      <c r="H55" s="223"/>
      <c r="I55" s="223"/>
      <c r="J55" s="223"/>
      <c r="K55" s="223"/>
      <c r="L55" s="223"/>
      <c r="M55" s="223"/>
      <c r="N55" s="223"/>
      <c r="O55" s="223"/>
      <c r="P55" s="223"/>
      <c r="Q55" s="223"/>
      <c r="R55" s="223"/>
      <c r="S55" s="223"/>
      <c r="T55" s="223"/>
    </row>
    <row r="56" spans="1:20" ht="12.75" customHeight="1">
      <c r="A56" s="222" t="s">
        <v>87</v>
      </c>
      <c r="B56" s="223"/>
      <c r="C56" s="223"/>
      <c r="D56" s="223"/>
      <c r="E56" s="223"/>
      <c r="F56" s="223"/>
      <c r="G56" s="223"/>
      <c r="H56" s="223"/>
      <c r="I56" s="223"/>
      <c r="J56" s="223"/>
      <c r="K56" s="223"/>
      <c r="L56" s="223"/>
      <c r="M56" s="223"/>
      <c r="N56" s="223"/>
      <c r="O56" s="223"/>
      <c r="P56" s="223"/>
      <c r="Q56" s="223"/>
      <c r="R56" s="223"/>
      <c r="S56" s="223"/>
      <c r="T56" s="223"/>
    </row>
    <row r="57" spans="1:20" s="30" customFormat="1" ht="13.5" customHeight="1">
      <c r="A57" s="222" t="s">
        <v>88</v>
      </c>
      <c r="B57" s="222"/>
      <c r="C57" s="222"/>
      <c r="D57" s="222"/>
      <c r="E57" s="222"/>
      <c r="F57" s="222"/>
      <c r="G57" s="222"/>
      <c r="H57" s="222"/>
      <c r="I57" s="222"/>
      <c r="J57" s="222"/>
      <c r="K57" s="222"/>
      <c r="L57" s="222"/>
      <c r="M57" s="222"/>
      <c r="N57" s="222"/>
      <c r="O57" s="222"/>
      <c r="P57" s="222"/>
      <c r="Q57" s="222"/>
    </row>
    <row r="58" spans="1:20" ht="12.75" customHeight="1">
      <c r="A58" s="222" t="s">
        <v>89</v>
      </c>
      <c r="B58" s="223"/>
      <c r="C58" s="223"/>
      <c r="D58" s="223"/>
      <c r="E58" s="223"/>
      <c r="F58" s="223"/>
      <c r="G58" s="223"/>
      <c r="H58" s="223"/>
      <c r="I58" s="223"/>
      <c r="J58" s="223"/>
      <c r="K58" s="223"/>
      <c r="L58" s="223"/>
      <c r="M58" s="223"/>
      <c r="N58" s="223"/>
      <c r="O58" s="223"/>
      <c r="P58" s="223"/>
      <c r="Q58" s="223"/>
      <c r="R58" s="223"/>
      <c r="S58" s="223"/>
      <c r="T58" s="223"/>
    </row>
    <row r="59" spans="1:20" ht="12.75" customHeight="1">
      <c r="A59" s="222" t="s">
        <v>90</v>
      </c>
      <c r="B59" s="223"/>
      <c r="C59" s="223"/>
      <c r="D59" s="223"/>
      <c r="E59" s="223"/>
      <c r="F59" s="223"/>
      <c r="G59" s="223"/>
      <c r="H59" s="223"/>
      <c r="I59" s="223"/>
      <c r="J59" s="223"/>
      <c r="K59" s="223"/>
      <c r="L59" s="223"/>
      <c r="M59" s="223"/>
      <c r="N59" s="223"/>
      <c r="O59" s="223"/>
      <c r="P59" s="223"/>
      <c r="Q59" s="223"/>
      <c r="R59" s="223"/>
      <c r="S59" s="223"/>
      <c r="T59" s="223"/>
    </row>
    <row r="60" spans="1:20" ht="12.75" customHeight="1">
      <c r="A60" s="222" t="s">
        <v>91</v>
      </c>
      <c r="B60" s="223"/>
      <c r="C60" s="223"/>
      <c r="D60" s="223"/>
      <c r="E60" s="223"/>
      <c r="F60" s="223"/>
      <c r="G60" s="223"/>
      <c r="H60" s="223"/>
      <c r="I60" s="223"/>
      <c r="J60" s="223"/>
      <c r="K60" s="223"/>
      <c r="L60" s="223"/>
      <c r="M60" s="223"/>
      <c r="N60" s="223"/>
      <c r="O60" s="223"/>
      <c r="P60" s="223"/>
      <c r="Q60" s="223"/>
      <c r="R60" s="223"/>
      <c r="S60" s="223"/>
      <c r="T60" s="22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9"/>
      <c r="B62" s="229"/>
      <c r="C62" s="229"/>
    </row>
    <row r="63" spans="1:20" ht="12.75" customHeight="1">
      <c r="A63" s="229"/>
      <c r="B63" s="229"/>
      <c r="C63" s="229"/>
    </row>
    <row r="64" spans="1:20" ht="12.75" customHeight="1">
      <c r="A64" s="229"/>
      <c r="B64" s="229"/>
      <c r="C64" s="229"/>
    </row>
    <row r="65" spans="1:3" ht="12.75" customHeight="1">
      <c r="A65" s="229"/>
      <c r="B65" s="229"/>
      <c r="C65" s="229"/>
    </row>
    <row r="66" spans="1:3" ht="12.75" customHeight="1">
      <c r="A66" s="229"/>
      <c r="B66" s="229"/>
      <c r="C66" s="22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240</v>
      </c>
    </row>
    <row r="2" spans="1:12">
      <c r="A2" t="s">
        <v>244</v>
      </c>
      <c r="B2" t="s">
        <v>112</v>
      </c>
      <c r="C2" t="s">
        <v>113</v>
      </c>
      <c r="D2" t="s">
        <v>114</v>
      </c>
    </row>
    <row r="3" spans="1:12">
      <c r="A3" t="s">
        <v>241</v>
      </c>
      <c r="B3" t="s">
        <v>112</v>
      </c>
      <c r="C3" t="s">
        <v>113</v>
      </c>
      <c r="D3" t="s">
        <v>114</v>
      </c>
    </row>
    <row r="4" spans="1:12">
      <c r="A4" t="s">
        <v>242</v>
      </c>
      <c r="B4" t="s">
        <v>112</v>
      </c>
      <c r="C4" t="s">
        <v>113</v>
      </c>
      <c r="D4" t="s">
        <v>114</v>
      </c>
    </row>
    <row r="5" spans="1:12">
      <c r="A5" t="s">
        <v>243</v>
      </c>
      <c r="B5" t="s">
        <v>112</v>
      </c>
      <c r="C5" t="s">
        <v>113</v>
      </c>
      <c r="D5" t="s">
        <v>114</v>
      </c>
    </row>
    <row r="6" spans="1:12">
      <c r="A6" s="119" t="s">
        <v>103</v>
      </c>
      <c r="B6" s="119" t="s">
        <v>112</v>
      </c>
      <c r="C6" s="119" t="s">
        <v>115</v>
      </c>
      <c r="D6" s="119" t="s">
        <v>116</v>
      </c>
      <c r="E6" s="119" t="s">
        <v>117</v>
      </c>
      <c r="F6" s="119" t="s">
        <v>118</v>
      </c>
      <c r="G6" s="119"/>
      <c r="H6" s="119"/>
      <c r="I6" s="119"/>
      <c r="J6" s="119"/>
    </row>
    <row r="7" spans="1:12">
      <c r="A7" s="119" t="s">
        <v>95</v>
      </c>
      <c r="B7" s="119" t="s">
        <v>112</v>
      </c>
      <c r="C7" s="119" t="s">
        <v>115</v>
      </c>
      <c r="D7" s="119" t="s">
        <v>116</v>
      </c>
      <c r="E7" s="119" t="s">
        <v>117</v>
      </c>
      <c r="F7" s="119" t="s">
        <v>119</v>
      </c>
      <c r="G7" s="119" t="s">
        <v>120</v>
      </c>
      <c r="H7" s="119" t="s">
        <v>234</v>
      </c>
      <c r="I7" s="119" t="s">
        <v>118</v>
      </c>
      <c r="J7" s="119"/>
    </row>
    <row r="8" spans="1:12">
      <c r="A8" s="119" t="s">
        <v>219</v>
      </c>
      <c r="B8" s="119" t="s">
        <v>112</v>
      </c>
      <c r="C8" s="119" t="s">
        <v>118</v>
      </c>
      <c r="D8" s="119"/>
      <c r="E8" s="119"/>
      <c r="F8" s="119"/>
      <c r="G8" s="119"/>
      <c r="H8" s="119"/>
      <c r="I8" s="119"/>
      <c r="J8" s="119"/>
    </row>
    <row r="9" spans="1:12">
      <c r="A9" s="119" t="s">
        <v>220</v>
      </c>
      <c r="B9" s="119" t="s">
        <v>112</v>
      </c>
      <c r="C9" s="119" t="s">
        <v>118</v>
      </c>
      <c r="D9" s="119"/>
      <c r="E9" s="119"/>
      <c r="F9" s="119"/>
      <c r="G9" s="119"/>
      <c r="H9" s="119"/>
      <c r="I9" s="119"/>
      <c r="J9" s="119"/>
    </row>
    <row r="10" spans="1:12">
      <c r="A10" s="119" t="s">
        <v>221</v>
      </c>
      <c r="B10" s="119" t="s">
        <v>112</v>
      </c>
      <c r="C10" s="119" t="s">
        <v>118</v>
      </c>
      <c r="D10" s="119"/>
      <c r="E10" s="119"/>
      <c r="F10" s="119"/>
      <c r="G10" s="119"/>
      <c r="H10" s="119"/>
      <c r="I10" s="119"/>
      <c r="J10" s="119"/>
    </row>
    <row r="11" spans="1:12">
      <c r="A11" s="119" t="s">
        <v>102</v>
      </c>
      <c r="B11" s="119" t="s">
        <v>112</v>
      </c>
      <c r="C11" s="119" t="s">
        <v>113</v>
      </c>
      <c r="D11" s="119" t="s">
        <v>114</v>
      </c>
      <c r="E11" s="119"/>
      <c r="F11" s="119"/>
      <c r="G11" s="119"/>
      <c r="H11" s="119"/>
      <c r="I11" s="119"/>
      <c r="J11" s="119"/>
    </row>
    <row r="12" spans="1:12">
      <c r="A12" s="119" t="s">
        <v>222</v>
      </c>
      <c r="B12" s="119" t="s">
        <v>112</v>
      </c>
      <c r="C12" s="119" t="s">
        <v>115</v>
      </c>
      <c r="D12" s="119" t="s">
        <v>127</v>
      </c>
      <c r="E12" s="119" t="s">
        <v>118</v>
      </c>
      <c r="F12" s="119"/>
      <c r="G12" s="119"/>
      <c r="H12" s="119"/>
      <c r="I12" s="119"/>
      <c r="J12" s="119"/>
    </row>
    <row r="13" spans="1:12">
      <c r="A13" s="119" t="s">
        <v>223</v>
      </c>
      <c r="B13" s="119" t="s">
        <v>112</v>
      </c>
      <c r="C13" s="119" t="s">
        <v>115</v>
      </c>
      <c r="D13" s="119" t="s">
        <v>127</v>
      </c>
      <c r="E13" s="119"/>
      <c r="F13" s="119"/>
      <c r="G13" s="119"/>
      <c r="H13" s="119"/>
      <c r="I13" s="119"/>
      <c r="J13" s="119"/>
    </row>
    <row r="14" spans="1:12">
      <c r="A14" s="119" t="s">
        <v>224</v>
      </c>
      <c r="B14" s="119" t="s">
        <v>112</v>
      </c>
      <c r="C14" s="119" t="s">
        <v>115</v>
      </c>
      <c r="D14" s="119" t="s">
        <v>127</v>
      </c>
      <c r="E14" s="119" t="s">
        <v>118</v>
      </c>
      <c r="F14" s="119" t="s">
        <v>247</v>
      </c>
      <c r="G14" s="119"/>
      <c r="H14" s="119"/>
      <c r="I14" s="119"/>
      <c r="J14" s="119"/>
    </row>
    <row r="15" spans="1:12">
      <c r="A15" s="119" t="s">
        <v>128</v>
      </c>
      <c r="B15" s="119" t="s">
        <v>112</v>
      </c>
      <c r="C15" s="119" t="s">
        <v>115</v>
      </c>
      <c r="D15" s="119" t="s">
        <v>116</v>
      </c>
      <c r="E15" s="119" t="s">
        <v>117</v>
      </c>
      <c r="F15" s="119" t="s">
        <v>119</v>
      </c>
      <c r="G15" s="119" t="s">
        <v>120</v>
      </c>
      <c r="H15" s="119" t="s">
        <v>234</v>
      </c>
      <c r="I15" s="119" t="s">
        <v>129</v>
      </c>
      <c r="J15" s="119" t="s">
        <v>130</v>
      </c>
      <c r="K15" t="s">
        <v>118</v>
      </c>
      <c r="L15" s="119"/>
    </row>
    <row r="16" spans="1:12">
      <c r="A16" s="119" t="s">
        <v>198</v>
      </c>
      <c r="B16" s="119" t="s">
        <v>112</v>
      </c>
      <c r="C16" s="119" t="s">
        <v>115</v>
      </c>
      <c r="D16" s="119" t="s">
        <v>117</v>
      </c>
      <c r="E16" s="119" t="s">
        <v>119</v>
      </c>
      <c r="F16" s="119" t="s">
        <v>120</v>
      </c>
      <c r="G16" s="119" t="s">
        <v>234</v>
      </c>
      <c r="H16" s="119" t="s">
        <v>118</v>
      </c>
      <c r="I16" s="119"/>
      <c r="J16" s="119"/>
    </row>
    <row r="17" spans="1:11">
      <c r="A17" s="119" t="s">
        <v>199</v>
      </c>
      <c r="B17" s="119" t="s">
        <v>112</v>
      </c>
      <c r="C17" s="119" t="s">
        <v>115</v>
      </c>
      <c r="D17" s="119" t="s">
        <v>121</v>
      </c>
      <c r="E17" s="119" t="s">
        <v>118</v>
      </c>
      <c r="F17" s="119"/>
      <c r="G17" s="119"/>
      <c r="H17" s="119"/>
      <c r="I17" s="119"/>
      <c r="J17" s="119"/>
    </row>
    <row r="18" spans="1:11">
      <c r="A18" s="119" t="s">
        <v>261</v>
      </c>
      <c r="B18" s="119" t="s">
        <v>112</v>
      </c>
      <c r="C18" s="119" t="s">
        <v>262</v>
      </c>
      <c r="D18" s="119"/>
      <c r="E18" s="119"/>
      <c r="F18" s="119"/>
      <c r="G18" s="119"/>
      <c r="H18" s="119"/>
      <c r="I18" s="119"/>
      <c r="J18" s="119"/>
    </row>
    <row r="19" spans="1:11">
      <c r="A19" s="119" t="s">
        <v>101</v>
      </c>
      <c r="B19" s="119" t="s">
        <v>112</v>
      </c>
      <c r="C19" s="119" t="s">
        <v>115</v>
      </c>
      <c r="D19" s="119" t="s">
        <v>122</v>
      </c>
      <c r="E19" s="119" t="s">
        <v>123</v>
      </c>
      <c r="F19" s="119" t="s">
        <v>124</v>
      </c>
      <c r="G19" s="119"/>
      <c r="H19" s="119"/>
      <c r="I19" s="119"/>
      <c r="J19" s="119"/>
    </row>
    <row r="20" spans="1:11">
      <c r="A20" s="119" t="s">
        <v>236</v>
      </c>
      <c r="B20" s="119" t="s">
        <v>112</v>
      </c>
      <c r="C20" s="119" t="s">
        <v>115</v>
      </c>
      <c r="D20" s="119" t="s">
        <v>123</v>
      </c>
      <c r="E20" s="119" t="s">
        <v>124</v>
      </c>
      <c r="F20" s="119"/>
      <c r="G20" s="119"/>
      <c r="H20" s="119"/>
      <c r="I20" s="119"/>
      <c r="J20" s="119"/>
    </row>
    <row r="21" spans="1:11">
      <c r="A21" s="119" t="s">
        <v>235</v>
      </c>
      <c r="B21" s="119" t="s">
        <v>112</v>
      </c>
      <c r="C21" s="119" t="s">
        <v>115</v>
      </c>
      <c r="D21" s="119" t="s">
        <v>123</v>
      </c>
      <c r="E21" s="119" t="s">
        <v>124</v>
      </c>
      <c r="F21" s="119"/>
      <c r="G21" s="119"/>
      <c r="H21" s="119"/>
      <c r="I21" s="119"/>
      <c r="J21" s="119"/>
    </row>
    <row r="22" spans="1:11">
      <c r="A22" s="119" t="s">
        <v>100</v>
      </c>
      <c r="B22" s="119" t="s">
        <v>112</v>
      </c>
      <c r="C22" s="119" t="s">
        <v>114</v>
      </c>
      <c r="D22" s="119"/>
      <c r="E22" s="119"/>
      <c r="F22" s="119"/>
      <c r="G22" s="119"/>
      <c r="H22" s="119"/>
      <c r="I22" s="119"/>
      <c r="J22" s="119"/>
    </row>
    <row r="23" spans="1:11">
      <c r="A23" s="119" t="s">
        <v>99</v>
      </c>
      <c r="B23" s="119" t="s">
        <v>112</v>
      </c>
      <c r="C23" s="119" t="s">
        <v>115</v>
      </c>
      <c r="D23" s="119" t="s">
        <v>125</v>
      </c>
      <c r="E23" s="119"/>
      <c r="F23" s="119"/>
      <c r="G23" s="119"/>
      <c r="H23" s="119"/>
      <c r="I23" s="119"/>
      <c r="J23" s="119"/>
    </row>
    <row r="24" spans="1:11">
      <c r="A24" s="119" t="s">
        <v>98</v>
      </c>
      <c r="B24" s="119" t="s">
        <v>112</v>
      </c>
      <c r="C24" s="119" t="s">
        <v>115</v>
      </c>
      <c r="D24" s="119" t="s">
        <v>126</v>
      </c>
      <c r="E24" s="119"/>
      <c r="F24" s="119"/>
      <c r="G24" s="119"/>
      <c r="H24" s="119"/>
      <c r="I24" s="119"/>
      <c r="J24" s="119"/>
    </row>
    <row r="25" spans="1:11">
      <c r="A25" s="119" t="s">
        <v>132</v>
      </c>
      <c r="B25" s="119" t="s">
        <v>112</v>
      </c>
      <c r="C25" s="119" t="s">
        <v>131</v>
      </c>
      <c r="D25" s="119" t="s">
        <v>233</v>
      </c>
      <c r="E25" s="119"/>
      <c r="F25" s="119"/>
      <c r="G25" s="119"/>
      <c r="H25" s="119"/>
      <c r="I25" s="119"/>
      <c r="J25" s="119"/>
    </row>
    <row r="26" spans="1:11">
      <c r="A26" s="119" t="s">
        <v>200</v>
      </c>
      <c r="B26" s="119" t="s">
        <v>112</v>
      </c>
      <c r="C26" s="119" t="s">
        <v>136</v>
      </c>
      <c r="D26" s="119" t="s">
        <v>137</v>
      </c>
      <c r="E26" s="119" t="s">
        <v>138</v>
      </c>
      <c r="F26" s="119" t="s">
        <v>139</v>
      </c>
      <c r="G26" s="119" t="s">
        <v>117</v>
      </c>
      <c r="H26" s="119" t="s">
        <v>248</v>
      </c>
      <c r="I26" s="119"/>
      <c r="J26" s="119"/>
    </row>
    <row r="27" spans="1:11">
      <c r="A27" s="119" t="s">
        <v>229</v>
      </c>
      <c r="B27" s="119" t="s">
        <v>112</v>
      </c>
      <c r="C27" s="119" t="s">
        <v>136</v>
      </c>
      <c r="D27" s="119" t="s">
        <v>225</v>
      </c>
      <c r="E27" s="119" t="s">
        <v>117</v>
      </c>
      <c r="F27" s="119" t="s">
        <v>137</v>
      </c>
      <c r="G27" s="119" t="s">
        <v>138</v>
      </c>
      <c r="H27" s="119" t="s">
        <v>139</v>
      </c>
      <c r="I27" s="119" t="s">
        <v>248</v>
      </c>
      <c r="J27" s="119"/>
    </row>
    <row r="28" spans="1:11">
      <c r="A28" s="119" t="s">
        <v>228</v>
      </c>
      <c r="B28" s="119" t="s">
        <v>112</v>
      </c>
      <c r="C28" s="119" t="s">
        <v>136</v>
      </c>
      <c r="D28" s="119" t="s">
        <v>225</v>
      </c>
      <c r="E28" s="119" t="s">
        <v>137</v>
      </c>
      <c r="F28" s="119" t="s">
        <v>138</v>
      </c>
      <c r="G28" s="119" t="s">
        <v>226</v>
      </c>
      <c r="H28" s="119" t="s">
        <v>227</v>
      </c>
      <c r="I28" s="119" t="s">
        <v>139</v>
      </c>
      <c r="J28" s="119" t="s">
        <v>117</v>
      </c>
      <c r="K28" s="119" t="s">
        <v>248</v>
      </c>
    </row>
    <row r="29" spans="1:11">
      <c r="A29" s="119" t="s">
        <v>133</v>
      </c>
      <c r="B29" s="119" t="s">
        <v>112</v>
      </c>
      <c r="C29" s="119" t="s">
        <v>136</v>
      </c>
      <c r="D29" s="119" t="s">
        <v>140</v>
      </c>
      <c r="E29" s="119"/>
      <c r="F29" s="119"/>
      <c r="G29" s="119"/>
      <c r="H29" s="119"/>
      <c r="I29" s="119"/>
      <c r="J29" s="119"/>
      <c r="K29" s="119"/>
    </row>
    <row r="30" spans="1:11">
      <c r="A30" s="119" t="s">
        <v>111</v>
      </c>
      <c r="B30" s="119" t="s">
        <v>112</v>
      </c>
      <c r="C30" s="119" t="s">
        <v>136</v>
      </c>
      <c r="D30" s="119" t="s">
        <v>140</v>
      </c>
      <c r="E30" s="119"/>
      <c r="F30" s="119"/>
      <c r="G30" s="119"/>
      <c r="H30" s="119"/>
      <c r="I30" s="119"/>
      <c r="J30" s="119"/>
      <c r="K30" s="119"/>
    </row>
    <row r="31" spans="1:11">
      <c r="A31" s="119" t="s">
        <v>134</v>
      </c>
      <c r="B31" s="119" t="s">
        <v>112</v>
      </c>
      <c r="C31" s="119" t="s">
        <v>136</v>
      </c>
      <c r="D31" s="119" t="s">
        <v>116</v>
      </c>
      <c r="E31" s="119" t="s">
        <v>117</v>
      </c>
      <c r="F31" s="119" t="s">
        <v>137</v>
      </c>
      <c r="G31" s="119" t="s">
        <v>138</v>
      </c>
      <c r="H31" s="119" t="s">
        <v>226</v>
      </c>
      <c r="I31" s="119" t="s">
        <v>227</v>
      </c>
      <c r="J31" s="119" t="s">
        <v>230</v>
      </c>
      <c r="K31" s="119"/>
    </row>
    <row r="32" spans="1:11">
      <c r="A32" s="119" t="s">
        <v>135</v>
      </c>
      <c r="B32" s="119" t="s">
        <v>136</v>
      </c>
      <c r="C32" s="119" t="s">
        <v>116</v>
      </c>
      <c r="D32" s="119" t="s">
        <v>117</v>
      </c>
      <c r="E32" s="119" t="s">
        <v>137</v>
      </c>
      <c r="F32" s="119" t="s">
        <v>138</v>
      </c>
      <c r="G32" s="119" t="s">
        <v>230</v>
      </c>
      <c r="H32" s="119" t="s">
        <v>231</v>
      </c>
      <c r="I32" s="119" t="s">
        <v>232</v>
      </c>
      <c r="J32" s="119"/>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98</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c r="AI5" s="260"/>
      <c r="AJ5" s="260"/>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6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62"/>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63" t="s">
        <v>250</v>
      </c>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64"/>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t="s">
        <v>115</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0"/>
      <c r="AN12" s="240"/>
    </row>
    <row r="13" spans="1:40" ht="18" customHeight="1">
      <c r="A13" s="74">
        <v>3</v>
      </c>
      <c r="B13" s="103" t="s">
        <v>126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0"/>
      <c r="AN13" s="240"/>
    </row>
    <row r="14" spans="1:40" ht="18" customHeight="1">
      <c r="A14" s="74">
        <v>4</v>
      </c>
      <c r="B14" s="103" t="s">
        <v>126</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0"/>
      <c r="AN14" s="240"/>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0"/>
      <c r="AN15" s="240"/>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41"/>
      <c r="B37" s="241"/>
      <c r="C37" s="241"/>
      <c r="D37" s="98">
        <v>4</v>
      </c>
      <c r="E37" s="98">
        <v>5</v>
      </c>
      <c r="F37" s="265">
        <v>6</v>
      </c>
      <c r="G37" s="265"/>
      <c r="H37" s="265"/>
      <c r="I37" s="265">
        <v>7</v>
      </c>
      <c r="J37" s="265"/>
      <c r="K37" s="265"/>
      <c r="L37" s="265">
        <v>8</v>
      </c>
      <c r="M37" s="265"/>
      <c r="N37" s="265"/>
      <c r="O37" s="265">
        <v>9</v>
      </c>
      <c r="P37" s="265"/>
      <c r="Q37" s="265"/>
      <c r="R37" s="265">
        <v>10</v>
      </c>
      <c r="S37" s="265"/>
      <c r="T37" s="265"/>
      <c r="U37" s="265">
        <v>11</v>
      </c>
      <c r="V37" s="265"/>
      <c r="W37" s="265"/>
      <c r="X37" s="265">
        <v>12</v>
      </c>
      <c r="Y37" s="265"/>
      <c r="Z37" s="265"/>
      <c r="AA37" s="265">
        <v>1</v>
      </c>
      <c r="AB37" s="265"/>
      <c r="AC37" s="265"/>
      <c r="AD37" s="265">
        <v>2</v>
      </c>
      <c r="AE37" s="265"/>
      <c r="AF37" s="265"/>
      <c r="AG37" s="265">
        <v>3</v>
      </c>
      <c r="AH37" s="265"/>
      <c r="AI37" s="265"/>
      <c r="AJ37" s="241" t="s">
        <v>154</v>
      </c>
      <c r="AK37" s="241"/>
      <c r="AL37" s="82" t="s">
        <v>204</v>
      </c>
      <c r="AM37"/>
      <c r="AN37"/>
      <c r="AO37"/>
      <c r="AP37"/>
      <c r="AQ37"/>
    </row>
    <row r="38" spans="1:43" ht="18" customHeight="1">
      <c r="A38" s="268" t="s">
        <v>207</v>
      </c>
      <c r="B38" s="268"/>
      <c r="C38" s="268"/>
      <c r="D38" s="69">
        <v>1400</v>
      </c>
      <c r="E38" s="69">
        <v>1310</v>
      </c>
      <c r="F38" s="269">
        <v>1400</v>
      </c>
      <c r="G38" s="269"/>
      <c r="H38" s="269"/>
      <c r="I38" s="269">
        <v>1200</v>
      </c>
      <c r="J38" s="269"/>
      <c r="K38" s="269"/>
      <c r="L38" s="269">
        <v>1200</v>
      </c>
      <c r="M38" s="269"/>
      <c r="N38" s="269"/>
      <c r="O38" s="269">
        <v>3000</v>
      </c>
      <c r="P38" s="269"/>
      <c r="Q38" s="269"/>
      <c r="R38" s="269">
        <v>3000</v>
      </c>
      <c r="S38" s="269"/>
      <c r="T38" s="269"/>
      <c r="U38" s="269">
        <v>3000</v>
      </c>
      <c r="V38" s="269"/>
      <c r="W38" s="269"/>
      <c r="X38" s="269">
        <v>3000</v>
      </c>
      <c r="Y38" s="269"/>
      <c r="Z38" s="269"/>
      <c r="AA38" s="269">
        <v>3000</v>
      </c>
      <c r="AB38" s="269"/>
      <c r="AC38" s="269"/>
      <c r="AD38" s="269">
        <v>3000</v>
      </c>
      <c r="AE38" s="269"/>
      <c r="AF38" s="269"/>
      <c r="AG38" s="269">
        <v>3000</v>
      </c>
      <c r="AH38" s="269"/>
      <c r="AI38" s="269"/>
      <c r="AJ38" s="242">
        <f>SUM(D38:AI38)</f>
        <v>27510</v>
      </c>
      <c r="AK38" s="242"/>
      <c r="AL38" s="266">
        <f>ROUNDUP(AJ38/AJ39,1)</f>
        <v>116.1</v>
      </c>
      <c r="AM38"/>
      <c r="AN38"/>
      <c r="AO38"/>
      <c r="AP38"/>
      <c r="AQ38"/>
    </row>
    <row r="39" spans="1:43" ht="18" customHeight="1">
      <c r="A39" s="268" t="s">
        <v>202</v>
      </c>
      <c r="B39" s="268"/>
      <c r="C39" s="268"/>
      <c r="D39" s="69">
        <v>20</v>
      </c>
      <c r="E39" s="69">
        <v>19</v>
      </c>
      <c r="F39" s="269">
        <v>20</v>
      </c>
      <c r="G39" s="269"/>
      <c r="H39" s="269"/>
      <c r="I39" s="269">
        <v>21</v>
      </c>
      <c r="J39" s="269"/>
      <c r="K39" s="269"/>
      <c r="L39" s="269">
        <v>21</v>
      </c>
      <c r="M39" s="269"/>
      <c r="N39" s="269"/>
      <c r="O39" s="269">
        <v>19</v>
      </c>
      <c r="P39" s="269"/>
      <c r="Q39" s="269"/>
      <c r="R39" s="269">
        <v>20</v>
      </c>
      <c r="S39" s="269"/>
      <c r="T39" s="269"/>
      <c r="U39" s="269">
        <v>20</v>
      </c>
      <c r="V39" s="269"/>
      <c r="W39" s="269"/>
      <c r="X39" s="269">
        <v>19</v>
      </c>
      <c r="Y39" s="269"/>
      <c r="Z39" s="269"/>
      <c r="AA39" s="269">
        <v>19</v>
      </c>
      <c r="AB39" s="269"/>
      <c r="AC39" s="269"/>
      <c r="AD39" s="269">
        <v>19</v>
      </c>
      <c r="AE39" s="269"/>
      <c r="AF39" s="269"/>
      <c r="AG39" s="269">
        <v>20</v>
      </c>
      <c r="AH39" s="269"/>
      <c r="AI39" s="269"/>
      <c r="AJ39" s="242">
        <f>+SUM(D39:AI39)</f>
        <v>237</v>
      </c>
      <c r="AK39" s="242"/>
      <c r="AL39" s="26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41" t="s">
        <v>197</v>
      </c>
      <c r="B42" s="241"/>
      <c r="C42" s="259" t="s">
        <v>215</v>
      </c>
      <c r="D42" s="241"/>
      <c r="E42" s="259" t="s">
        <v>216</v>
      </c>
      <c r="F42" s="259"/>
      <c r="G42" s="259"/>
      <c r="H42" s="259"/>
      <c r="I42" s="259" t="s">
        <v>217</v>
      </c>
      <c r="J42" s="259"/>
      <c r="K42" s="259"/>
      <c r="L42" s="259"/>
      <c r="M42" s="259"/>
      <c r="N42" s="259"/>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9" t="s">
        <v>205</v>
      </c>
      <c r="B43" s="259"/>
      <c r="C43" s="270">
        <f>ROUNDDOWN(IF(AL38&lt;=60,1,1+ROUNDUP((AL38-60)/60,0)),1)</f>
        <v>2</v>
      </c>
      <c r="D43" s="270"/>
      <c r="E43" s="270">
        <f>ROUNDDOWN(IF(AL38&lt;=30,1,1+ROUNDUP((AL38-30)/30,0)),1)</f>
        <v>4</v>
      </c>
      <c r="F43" s="270"/>
      <c r="G43" s="270"/>
      <c r="H43" s="270"/>
      <c r="I43" s="270">
        <f>ROUNDDOWN(AL38/25,1)</f>
        <v>4.5999999999999996</v>
      </c>
      <c r="J43" s="270"/>
      <c r="K43" s="270"/>
      <c r="L43" s="270"/>
      <c r="M43" s="270"/>
      <c r="N43" s="270"/>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260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2"/>
      <c r="E46" s="273" t="str">
        <f>IF(VLOOKUP($AK$1,選択肢!$A$1:$J$32,E51,FALSE)=0,"-",VLOOKUP($AK$1,選択肢!$A$1:$J$32,E51,FALSE))</f>
        <v>サービス管理責任者</v>
      </c>
      <c r="F46" s="273"/>
      <c r="G46" s="273"/>
      <c r="H46" s="273"/>
      <c r="I46" s="271" t="str">
        <f>IF(VLOOKUP($AK$1,選択肢!$A$1:$J$32,I51,FALSE)=0,"-",VLOOKUP($AK$1,選択肢!$A$1:$J$32,I51,FALSE))</f>
        <v>地域生活支援員</v>
      </c>
      <c r="J46" s="272"/>
      <c r="K46" s="272"/>
      <c r="L46" s="272"/>
      <c r="M46" s="272"/>
      <c r="N46" s="274"/>
      <c r="O46" s="271" t="str">
        <f>IF(VLOOKUP($AK$1,選択肢!$A$1:$J$32,O51,FALSE)=0,"-",VLOOKUP($AK$1,選択肢!$A$1:$J$32,O51,FALSE))</f>
        <v>-</v>
      </c>
      <c r="P46" s="272"/>
      <c r="Q46" s="272"/>
      <c r="R46" s="272"/>
      <c r="S46" s="272"/>
      <c r="T46" s="274"/>
      <c r="U46" s="271" t="str">
        <f>IF(VLOOKUP($AK$1,選択肢!$A$1:$J$32,U51,FALSE)=0,"-",VLOOKUP($AK$1,選択肢!$A$1:$J$32,U51,FALSE))</f>
        <v>-</v>
      </c>
      <c r="V46" s="272"/>
      <c r="W46" s="272"/>
      <c r="X46" s="272"/>
      <c r="Y46" s="272"/>
      <c r="Z46" s="274"/>
      <c r="AA46" s="271" t="str">
        <f>IF(VLOOKUP($AK$1,選択肢!$A$1:$J$32,AA51,FALSE)=0,"-",VLOOKUP($AK$1,選択肢!$A$1:$J$32,AA51,FALSE))</f>
        <v>-</v>
      </c>
      <c r="AB46" s="272"/>
      <c r="AC46" s="272"/>
      <c r="AD46" s="272"/>
      <c r="AE46" s="272"/>
      <c r="AF46" s="274"/>
      <c r="AG46" s="273" t="str">
        <f>IF(VLOOKUP($AK$1,選択肢!$A$1:$J$32,AG51,FALSE)=0,"-",VLOOKUP($AK$1,選択肢!$A$1:$J$32,AG51,FALSE))</f>
        <v>-</v>
      </c>
      <c r="AH46" s="273"/>
      <c r="AI46" s="273"/>
      <c r="AJ46" s="273"/>
      <c r="AK46" s="273"/>
      <c r="AL46" s="273" t="str">
        <f>IF(VLOOKUP($AK$1,選択肢!$A$1:$J$32,AL51,FALSE)=0,"-",VLOOKUP($AK$1,選択肢!$A$1:$J$32,AL51,FALSE))</f>
        <v>-</v>
      </c>
      <c r="AM46" s="273"/>
      <c r="AN46" s="62"/>
    </row>
    <row r="47" spans="1:43" ht="18" customHeight="1">
      <c r="A47" s="62"/>
      <c r="B47" s="67"/>
      <c r="C47" s="102" t="s">
        <v>56</v>
      </c>
      <c r="D47" s="102" t="s">
        <v>57</v>
      </c>
      <c r="E47" s="101" t="s">
        <v>56</v>
      </c>
      <c r="F47" s="275" t="s">
        <v>57</v>
      </c>
      <c r="G47" s="275"/>
      <c r="H47" s="275"/>
      <c r="I47" s="276" t="s">
        <v>56</v>
      </c>
      <c r="J47" s="277"/>
      <c r="K47" s="278"/>
      <c r="L47" s="276" t="s">
        <v>57</v>
      </c>
      <c r="M47" s="277"/>
      <c r="N47" s="278"/>
      <c r="O47" s="276" t="s">
        <v>56</v>
      </c>
      <c r="P47" s="277"/>
      <c r="Q47" s="278"/>
      <c r="R47" s="276" t="s">
        <v>57</v>
      </c>
      <c r="S47" s="277"/>
      <c r="T47" s="278"/>
      <c r="U47" s="276" t="s">
        <v>56</v>
      </c>
      <c r="V47" s="277"/>
      <c r="W47" s="278"/>
      <c r="X47" s="276" t="s">
        <v>57</v>
      </c>
      <c r="Y47" s="277"/>
      <c r="Z47" s="278"/>
      <c r="AA47" s="276" t="s">
        <v>56</v>
      </c>
      <c r="AB47" s="277"/>
      <c r="AC47" s="278"/>
      <c r="AD47" s="276" t="s">
        <v>57</v>
      </c>
      <c r="AE47" s="277"/>
      <c r="AF47" s="278"/>
      <c r="AG47" s="276" t="s">
        <v>56</v>
      </c>
      <c r="AH47" s="277"/>
      <c r="AI47" s="278"/>
      <c r="AJ47" s="276" t="s">
        <v>57</v>
      </c>
      <c r="AK47" s="278"/>
      <c r="AL47" s="101" t="s">
        <v>19</v>
      </c>
      <c r="AM47" s="101" t="s">
        <v>18</v>
      </c>
      <c r="AN47" s="62"/>
    </row>
    <row r="48" spans="1:43" ht="18" customHeight="1">
      <c r="A48" s="62"/>
      <c r="B48" s="75" t="s">
        <v>108</v>
      </c>
      <c r="C48" s="101">
        <f>COUNTIFS($B$11:$B$30,C$46,$C$11:$C$30,"A",$E$11:$E$30,"*")</f>
        <v>1</v>
      </c>
      <c r="D48" s="101">
        <f>COUNTIFS($B$11:$B$30,C$46,$C$11:$C$30,"B",$E$11:$E$30,"*")</f>
        <v>0</v>
      </c>
      <c r="E48" s="101">
        <f>COUNTIFS($B$11:$B$30,E$46,$C$11:$C$30,"A",$E$11:$E$30,"*")</f>
        <v>0</v>
      </c>
      <c r="F48" s="276">
        <f>COUNTIFS($B$11:$B$30,E$46,$C$11:$C$30,"B",$E$11:$E$30,"*")</f>
        <v>1</v>
      </c>
      <c r="G48" s="277"/>
      <c r="H48" s="278"/>
      <c r="I48" s="276">
        <f>COUNTIFS($B$11:$B$30,I$46,$C$11:$C$30,"A",$E$11:$E$30,"*")</f>
        <v>0</v>
      </c>
      <c r="J48" s="277"/>
      <c r="K48" s="278"/>
      <c r="L48" s="276">
        <f>COUNTIFS($B$11:$B$30,I$46,$C$11:$C$30,"B",$E$11:$E$30,"*")</f>
        <v>0</v>
      </c>
      <c r="M48" s="277"/>
      <c r="N48" s="278"/>
      <c r="O48" s="276">
        <f>COUNTIFS($B$11:$B$30,O$46,$C$11:$C$30,"A",$E$11:$E$30,"*")</f>
        <v>0</v>
      </c>
      <c r="P48" s="277"/>
      <c r="Q48" s="278"/>
      <c r="R48" s="276">
        <f>COUNTIFS($B$11:$B$30,O$46,$C$11:$C$30,"B",$E$11:$E$30,"*")</f>
        <v>0</v>
      </c>
      <c r="S48" s="277"/>
      <c r="T48" s="278"/>
      <c r="U48" s="276">
        <f>COUNTIFS($B$11:$B$30,U$46,$C$11:$C$30,"A",$E$11:$E$30,"*")</f>
        <v>0</v>
      </c>
      <c r="V48" s="277"/>
      <c r="W48" s="278"/>
      <c r="X48" s="276">
        <f>COUNTIFS($B$11:$B$30,U$46,$C$11:$C$30,"B",$E$11:$E$30,"*")</f>
        <v>0</v>
      </c>
      <c r="Y48" s="277"/>
      <c r="Z48" s="278"/>
      <c r="AA48" s="276">
        <f>COUNTIFS($B$11:$B$30,AA$46,$C$11:$C$30,"A",$E$11:$E$30,"*")</f>
        <v>0</v>
      </c>
      <c r="AB48" s="277"/>
      <c r="AC48" s="278"/>
      <c r="AD48" s="276">
        <f>COUNTIFS($B$11:$B$30,AA$46,$C$11:$C$30,"B",$E$11:$E$30,"*")</f>
        <v>0</v>
      </c>
      <c r="AE48" s="277"/>
      <c r="AF48" s="278"/>
      <c r="AG48" s="276">
        <f>COUNTIFS($B$11:$B$30,AG$46,$C$11:$C$30,"A",$E$11:$E$30,"*")</f>
        <v>0</v>
      </c>
      <c r="AH48" s="277"/>
      <c r="AI48" s="278"/>
      <c r="AJ48" s="276">
        <f>COUNTIFS($B$11:$B$30,AG$46,$C$11:$C$30,"B",$E$11:$E$30,"*")</f>
        <v>0</v>
      </c>
      <c r="AK48" s="278"/>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0</v>
      </c>
      <c r="F49" s="276">
        <f>COUNTIFS($B$11:$B$30,E$46,$C$11:$C$30,"D",$E$11:$E$30,"*")</f>
        <v>0</v>
      </c>
      <c r="G49" s="277"/>
      <c r="H49" s="278"/>
      <c r="I49" s="276">
        <f>COUNTIFS($B$11:$B$30,I$46,$C$11:$C$30,"C",$E$11:$E$30,"*")</f>
        <v>1</v>
      </c>
      <c r="J49" s="277"/>
      <c r="K49" s="278"/>
      <c r="L49" s="276">
        <f>COUNTIFS($B$11:$B$30,I$46,$C$11:$C$30,"D",$E$11:$E$30,"*")</f>
        <v>1</v>
      </c>
      <c r="M49" s="277"/>
      <c r="N49" s="278"/>
      <c r="O49" s="276">
        <f>COUNTIFS($B$11:$B$30,O$46,$C$11:$C$30,"C",$E$11:$E$30,"*")</f>
        <v>0</v>
      </c>
      <c r="P49" s="277"/>
      <c r="Q49" s="278"/>
      <c r="R49" s="276">
        <f>COUNTIFS($B$11:$B$30,O$46,$C$11:$C$30,"D",$E$11:$E$30,"*")</f>
        <v>0</v>
      </c>
      <c r="S49" s="277"/>
      <c r="T49" s="278"/>
      <c r="U49" s="276">
        <f>COUNTIFS($B$11:$B$30,U$46,$C$11:$C$30,"C",$E$11:$E$30,"*")</f>
        <v>0</v>
      </c>
      <c r="V49" s="277"/>
      <c r="W49" s="278"/>
      <c r="X49" s="276">
        <f>COUNTIFS($B$11:$B$30,U$46,$C$11:$C$30,"D",$E$11:$E$30,"*")</f>
        <v>0</v>
      </c>
      <c r="Y49" s="277"/>
      <c r="Z49" s="278"/>
      <c r="AA49" s="276">
        <f>COUNTIFS($B$11:$B$30,AA$46,$C$11:$C$30,"C",$E$11:$E$30,"*")</f>
        <v>0</v>
      </c>
      <c r="AB49" s="277"/>
      <c r="AC49" s="278"/>
      <c r="AD49" s="276">
        <f>COUNTIFS($B$11:$B$30,AA$46,$C$11:$C$30,"D",$E$11:$E$30,"*")</f>
        <v>0</v>
      </c>
      <c r="AE49" s="277"/>
      <c r="AF49" s="278"/>
      <c r="AG49" s="276">
        <f>COUNTIFS($B$11:$B$30,AG$46,$C$11:$C$30,"C",$E$11:$E$30,"*")</f>
        <v>0</v>
      </c>
      <c r="AH49" s="277"/>
      <c r="AI49" s="278"/>
      <c r="AJ49" s="276">
        <f>COUNTIFS($B$11:$B$30,AG$46,$C$11:$C$30,"D",$E$11:$E$30,"*")</f>
        <v>0</v>
      </c>
      <c r="AK49" s="278"/>
      <c r="AL49" s="101">
        <f>COUNTIFS($B$11:$B$30,AL$46,$C$11:$C$30,"C",$E$11:$E$30,"*")</f>
        <v>0</v>
      </c>
      <c r="AM49" s="101">
        <f>COUNTIFS($B$11:$B$30,AL$46,$C$11:$C$30,"D",$E$11:$E$30,"*")</f>
        <v>0</v>
      </c>
      <c r="AN49" s="62"/>
    </row>
    <row r="50" spans="1:40" ht="24.95" customHeight="1">
      <c r="A50" s="62"/>
      <c r="B50" s="82" t="s">
        <v>196</v>
      </c>
      <c r="C50" s="271" t="str">
        <f>IF($AK$3="４週",SUMIFS($AK$11:$AK$30,$B$11:$B$30,C46)/4/$AH$5,IF($AK$3="歴月",SUMIFS($AK$11:$AK$30,$B$11:$B$30,C46)/$AL$5,"記載する期間を選択してください"))</f>
        <v>記載する期間を選択してください</v>
      </c>
      <c r="D50" s="274"/>
      <c r="E50" s="271" t="str">
        <f>IF($AK$3="４週",SUMIFS($AK$11:$AK$30,$B$11:$B$30,E46)/4/$AH$5,IF($AK$3="歴月",SUMIFS($AK$11:$AK$30,$B$11:$B$30,E46)/$AL$5,"記載する期間を選択してください"))</f>
        <v>記載する期間を選択してください</v>
      </c>
      <c r="F50" s="272"/>
      <c r="G50" s="272"/>
      <c r="H50" s="274"/>
      <c r="I50" s="271" t="str">
        <f>IF($AK$3="４週",SUMIFS($AK$11:$AK$30,$B$11:$B$30,I46)/4/$AH$5,IF($AK$3="歴月",SUMIFS($AK$11:$AK$30,$B$11:$B$30,I46)/$AL$5,"記載する期間を選択してください"))</f>
        <v>記載する期間を選択してください</v>
      </c>
      <c r="J50" s="272"/>
      <c r="K50" s="272"/>
      <c r="L50" s="272"/>
      <c r="M50" s="272"/>
      <c r="N50" s="274"/>
      <c r="O50" s="271" t="str">
        <f>IF($AK$3="４週",SUMIFS($AK$11:$AK$30,$B$11:$B$30,O46)/4/$AH$5,IF($AK$3="歴月",SUMIFS($AK$11:$AK$30,$B$11:$B$30,O46)/$AL$5,"記載する期間を選択してください"))</f>
        <v>記載する期間を選択してください</v>
      </c>
      <c r="P50" s="272"/>
      <c r="Q50" s="272"/>
      <c r="R50" s="272"/>
      <c r="S50" s="272"/>
      <c r="T50" s="274"/>
      <c r="U50" s="271" t="str">
        <f>IF($AK$3="４週",SUMIFS($AK$11:$AK$30,$B$11:$B$30,U46)/4/$AH$5,IF($AK$3="歴月",SUMIFS($AK$11:$AK$30,$B$11:$B$30,U46)/$AL$5,"記載する期間を選択してください"))</f>
        <v>記載する期間を選択してください</v>
      </c>
      <c r="V50" s="272"/>
      <c r="W50" s="272"/>
      <c r="X50" s="272"/>
      <c r="Y50" s="272"/>
      <c r="Z50" s="274"/>
      <c r="AA50" s="271" t="str">
        <f>IF($AK$3="４週",SUMIFS($AK$11:$AK$30,$B$11:$B$30,AA46)/4/$AH$5,IF($AK$3="歴月",SUMIFS($AK$11:$AK$30,$B$11:$B$30,AA46)/$AL$5,"記載する期間を選択してください"))</f>
        <v>記載する期間を選択してください</v>
      </c>
      <c r="AB50" s="272"/>
      <c r="AC50" s="272"/>
      <c r="AD50" s="272"/>
      <c r="AE50" s="272"/>
      <c r="AF50" s="274"/>
      <c r="AG50" s="271" t="str">
        <f>IF($AK$3="４週",SUMIFS($AK$11:$AK$30,$B$11:$B$30,AG46)/4/$AH$5,IF($AK$3="歴月",SUMIFS($AK$11:$AK$30,$B$11:$B$30,AG46)/$AL$5,"記載する期間を選択してください"))</f>
        <v>記載する期間を選択してください</v>
      </c>
      <c r="AH50" s="272"/>
      <c r="AI50" s="272"/>
      <c r="AJ50" s="272"/>
      <c r="AK50" s="274"/>
      <c r="AL50" s="271" t="str">
        <f>IF($AK$3="４週",SUMIFS($AK$11:$AK$30,$B$11:$B$30,AL46)/4/$AH$5,IF($AK$3="歴月",SUMIFS($AK$11:$AK$30,$B$11:$B$30,AL46)/$AL$5,"記載する期間を選択してください"))</f>
        <v>記載する期間を選択してください</v>
      </c>
      <c r="AM50" s="274"/>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41" t="s">
        <v>173</v>
      </c>
      <c r="D59" s="241"/>
      <c r="E59" s="241"/>
      <c r="F59" s="60"/>
      <c r="G59" s="60"/>
    </row>
    <row r="60" spans="1:40" ht="15" customHeight="1">
      <c r="A60" s="60"/>
      <c r="B60" s="97" t="s">
        <v>186</v>
      </c>
      <c r="C60" s="242" t="s">
        <v>174</v>
      </c>
      <c r="D60" s="242"/>
      <c r="E60" s="242"/>
      <c r="F60" s="60"/>
      <c r="G60" s="60"/>
    </row>
    <row r="61" spans="1:40" ht="15" customHeight="1">
      <c r="A61" s="60"/>
      <c r="B61" s="97" t="s">
        <v>187</v>
      </c>
      <c r="C61" s="242" t="s">
        <v>175</v>
      </c>
      <c r="D61" s="242"/>
      <c r="E61" s="242"/>
      <c r="F61" s="60"/>
      <c r="G61" s="60"/>
    </row>
    <row r="62" spans="1:40" ht="15" customHeight="1">
      <c r="A62" s="60"/>
      <c r="B62" s="97" t="s">
        <v>188</v>
      </c>
      <c r="C62" s="242" t="s">
        <v>176</v>
      </c>
      <c r="D62" s="242"/>
      <c r="E62" s="242"/>
      <c r="F62" s="60"/>
      <c r="G62" s="60"/>
    </row>
    <row r="63" spans="1:40" ht="15" customHeight="1">
      <c r="A63" s="60"/>
      <c r="B63" s="97" t="s">
        <v>189</v>
      </c>
      <c r="C63" s="242" t="s">
        <v>177</v>
      </c>
      <c r="D63" s="242"/>
      <c r="E63" s="242"/>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251</v>
      </c>
      <c r="B71" s="94"/>
      <c r="C71" s="60"/>
      <c r="D71" s="60"/>
      <c r="E71" s="60"/>
      <c r="F71" s="60"/>
      <c r="G71" s="60"/>
    </row>
    <row r="72" spans="1:7" ht="15" customHeight="1">
      <c r="A72" s="60" t="s">
        <v>252</v>
      </c>
      <c r="B72" s="94"/>
      <c r="C72" s="60"/>
      <c r="D72" s="60"/>
      <c r="E72" s="60"/>
      <c r="F72" s="60"/>
      <c r="G72" s="60"/>
    </row>
    <row r="73" spans="1:7" ht="15" customHeight="1">
      <c r="A73" s="60"/>
      <c r="B73" s="60" t="s">
        <v>253</v>
      </c>
      <c r="C73" s="60"/>
      <c r="D73" s="60"/>
      <c r="E73" s="60"/>
      <c r="F73" s="60"/>
      <c r="G73" s="60"/>
    </row>
    <row r="74" spans="1:7" ht="15" customHeight="1">
      <c r="A74" s="60"/>
      <c r="B74" s="60" t="s">
        <v>254</v>
      </c>
      <c r="C74" s="60"/>
      <c r="D74" s="60"/>
      <c r="E74" s="60"/>
      <c r="F74" s="60"/>
      <c r="G74" s="60"/>
    </row>
    <row r="75" spans="1:7" ht="15" customHeight="1">
      <c r="A75" s="60" t="s">
        <v>255</v>
      </c>
      <c r="B75" s="94"/>
      <c r="C75" s="60"/>
      <c r="D75" s="60"/>
      <c r="E75" s="60"/>
      <c r="F75" s="60"/>
      <c r="G75" s="60"/>
    </row>
    <row r="76" spans="1:7" ht="15" customHeight="1">
      <c r="A76" s="60" t="s">
        <v>183</v>
      </c>
      <c r="B76" s="94"/>
      <c r="C76" s="60"/>
      <c r="D76" s="60"/>
      <c r="E76" s="60"/>
      <c r="F76" s="60"/>
      <c r="G76" s="60"/>
    </row>
    <row r="77" spans="1:7" ht="15" customHeight="1">
      <c r="A77" s="60" t="s">
        <v>256</v>
      </c>
      <c r="B77" s="94"/>
      <c r="C77" s="60"/>
      <c r="D77" s="60"/>
      <c r="E77" s="60"/>
      <c r="F77" s="60"/>
      <c r="G77" s="60"/>
    </row>
    <row r="78" spans="1:7" ht="15" customHeight="1">
      <c r="A78" s="60" t="s">
        <v>257</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258</v>
      </c>
      <c r="B81" s="94"/>
      <c r="C81" s="60"/>
      <c r="D81" s="60"/>
      <c r="E81" s="60"/>
      <c r="F81" s="60"/>
      <c r="G81" s="60"/>
    </row>
    <row r="82" spans="1:7" ht="15" customHeight="1">
      <c r="A82" s="60" t="s">
        <v>259</v>
      </c>
      <c r="B82" s="94"/>
      <c r="C82" s="60"/>
      <c r="D82" s="60"/>
      <c r="E82" s="60"/>
      <c r="F82" s="60"/>
      <c r="G82" s="60"/>
    </row>
  </sheetData>
  <mergeCells count="146">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AQ90"/>
  <sheetViews>
    <sheetView showGridLines="0" view="pageBreakPreview" zoomScaleNormal="100" zoomScaleSheetLayoutView="100" workbookViewId="0">
      <selection activeCell="AK4" sqref="AK4:AN4"/>
    </sheetView>
  </sheetViews>
  <sheetFormatPr defaultColWidth="8.25" defaultRowHeight="21" customHeight="1"/>
  <cols>
    <col min="1" max="1" width="2.625" style="59" customWidth="1"/>
    <col min="2" max="2" width="1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222</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t="s">
        <v>218</v>
      </c>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v>40</v>
      </c>
      <c r="AI5" s="260"/>
      <c r="AJ5" s="260"/>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82" t="s">
        <v>153</v>
      </c>
      <c r="B7" s="261" t="s">
        <v>162</v>
      </c>
      <c r="C7" s="293"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82"/>
      <c r="B8" s="262"/>
      <c r="C8" s="294"/>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82"/>
      <c r="B9" s="263" t="s">
        <v>250</v>
      </c>
      <c r="C9" s="294"/>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82"/>
      <c r="B10" s="264"/>
      <c r="C10" s="295"/>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0"/>
      <c r="AN12" s="240"/>
    </row>
    <row r="13" spans="1:40" ht="18" customHeight="1">
      <c r="A13" s="74">
        <v>3</v>
      </c>
      <c r="B13" s="120"/>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0"/>
      <c r="AN13" s="240"/>
    </row>
    <row r="14" spans="1:40" ht="18" customHeight="1">
      <c r="A14" s="74">
        <v>4</v>
      </c>
      <c r="B14" s="120"/>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0"/>
      <c r="AN14" s="240"/>
    </row>
    <row r="15" spans="1:40" ht="18" customHeight="1">
      <c r="A15" s="74">
        <v>5</v>
      </c>
      <c r="B15" s="120"/>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0"/>
      <c r="AN15" s="240"/>
    </row>
    <row r="16" spans="1:40" ht="18" customHeight="1">
      <c r="A16" s="74">
        <v>6</v>
      </c>
      <c r="B16" s="120"/>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20"/>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20"/>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ref="AK18" si="2">+SUM(F18:AJ18)</f>
        <v>0</v>
      </c>
      <c r="AL18" s="71">
        <f t="shared" ref="AL18" si="3">IF($AK$3="４週",AK18/4,AK18/(DAY(EOMONTH($F$9,0))/7))</f>
        <v>0</v>
      </c>
      <c r="AM18" s="240"/>
      <c r="AN18" s="240"/>
    </row>
    <row r="19" spans="1:40" ht="18" customHeight="1">
      <c r="A19" s="74">
        <v>9</v>
      </c>
      <c r="B19" s="120"/>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20"/>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20"/>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20"/>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20"/>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20"/>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20"/>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20"/>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20"/>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20"/>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20"/>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20"/>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 t="shared" ref="F31:AJ31" si="4">+SUM(F11:F30)</f>
        <v>0</v>
      </c>
      <c r="G31" s="72">
        <f t="shared" si="4"/>
        <v>0</v>
      </c>
      <c r="H31" s="72">
        <f t="shared" si="4"/>
        <v>0</v>
      </c>
      <c r="I31" s="72">
        <f t="shared" si="4"/>
        <v>0</v>
      </c>
      <c r="J31" s="72">
        <f t="shared" si="4"/>
        <v>0</v>
      </c>
      <c r="K31" s="72">
        <f t="shared" si="4"/>
        <v>0</v>
      </c>
      <c r="L31" s="72">
        <f t="shared" si="4"/>
        <v>0</v>
      </c>
      <c r="M31" s="72">
        <f t="shared" si="4"/>
        <v>0</v>
      </c>
      <c r="N31" s="72">
        <f t="shared" si="4"/>
        <v>0</v>
      </c>
      <c r="O31" s="72">
        <f t="shared" si="4"/>
        <v>0</v>
      </c>
      <c r="P31" s="72">
        <f t="shared" si="4"/>
        <v>0</v>
      </c>
      <c r="Q31" s="72">
        <f t="shared" si="4"/>
        <v>0</v>
      </c>
      <c r="R31" s="72">
        <f t="shared" si="4"/>
        <v>0</v>
      </c>
      <c r="S31" s="72">
        <f t="shared" si="4"/>
        <v>0</v>
      </c>
      <c r="T31" s="72">
        <f t="shared" si="4"/>
        <v>0</v>
      </c>
      <c r="U31" s="72">
        <f t="shared" si="4"/>
        <v>0</v>
      </c>
      <c r="V31" s="72">
        <f t="shared" si="4"/>
        <v>0</v>
      </c>
      <c r="W31" s="72">
        <f t="shared" si="4"/>
        <v>0</v>
      </c>
      <c r="X31" s="72">
        <f t="shared" si="4"/>
        <v>0</v>
      </c>
      <c r="Y31" s="72">
        <f t="shared" si="4"/>
        <v>0</v>
      </c>
      <c r="Z31" s="72">
        <f t="shared" si="4"/>
        <v>0</v>
      </c>
      <c r="AA31" s="72">
        <f t="shared" si="4"/>
        <v>0</v>
      </c>
      <c r="AB31" s="72">
        <f t="shared" si="4"/>
        <v>0</v>
      </c>
      <c r="AC31" s="72">
        <f t="shared" si="4"/>
        <v>0</v>
      </c>
      <c r="AD31" s="72">
        <f t="shared" si="4"/>
        <v>0</v>
      </c>
      <c r="AE31" s="72">
        <f t="shared" si="4"/>
        <v>0</v>
      </c>
      <c r="AF31" s="72">
        <f t="shared" si="4"/>
        <v>0</v>
      </c>
      <c r="AG31" s="72">
        <f t="shared" si="4"/>
        <v>0</v>
      </c>
      <c r="AH31" s="72">
        <f t="shared" si="4"/>
        <v>0</v>
      </c>
      <c r="AI31" s="72">
        <f t="shared" si="4"/>
        <v>0</v>
      </c>
      <c r="AJ31" s="72">
        <f t="shared" si="4"/>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201</v>
      </c>
      <c r="B35" s="67"/>
      <c r="C35" s="67"/>
      <c r="D35" s="67"/>
      <c r="E35" s="67"/>
      <c r="F35" s="67"/>
      <c r="G35" s="60"/>
      <c r="H35" s="60"/>
      <c r="I35" s="60"/>
      <c r="J35" s="60"/>
      <c r="K35" s="60"/>
      <c r="L35" s="60"/>
      <c r="M35" s="60"/>
      <c r="N35" s="60"/>
      <c r="O35" s="60"/>
      <c r="AM35" s="67"/>
      <c r="AN35" s="62"/>
    </row>
    <row r="36" spans="1:43" ht="24.95" customHeight="1">
      <c r="A36" s="241"/>
      <c r="B36" s="241"/>
      <c r="C36" s="241"/>
      <c r="D36" s="98">
        <v>4</v>
      </c>
      <c r="E36" s="98">
        <v>5</v>
      </c>
      <c r="F36" s="265">
        <v>6</v>
      </c>
      <c r="G36" s="265"/>
      <c r="H36" s="265"/>
      <c r="I36" s="265">
        <v>7</v>
      </c>
      <c r="J36" s="265"/>
      <c r="K36" s="265"/>
      <c r="L36" s="265">
        <v>8</v>
      </c>
      <c r="M36" s="265"/>
      <c r="N36" s="265"/>
      <c r="O36" s="265">
        <v>9</v>
      </c>
      <c r="P36" s="265"/>
      <c r="Q36" s="265"/>
      <c r="R36" s="265">
        <v>10</v>
      </c>
      <c r="S36" s="265"/>
      <c r="T36" s="265"/>
      <c r="U36" s="265">
        <v>11</v>
      </c>
      <c r="V36" s="265"/>
      <c r="W36" s="265"/>
      <c r="X36" s="265">
        <v>12</v>
      </c>
      <c r="Y36" s="265"/>
      <c r="Z36" s="265"/>
      <c r="AA36" s="265">
        <v>1</v>
      </c>
      <c r="AB36" s="265"/>
      <c r="AC36" s="265"/>
      <c r="AD36" s="265">
        <v>2</v>
      </c>
      <c r="AE36" s="265"/>
      <c r="AF36" s="265"/>
      <c r="AG36" s="265">
        <v>3</v>
      </c>
      <c r="AH36" s="265"/>
      <c r="AI36" s="265"/>
      <c r="AJ36" s="241" t="s">
        <v>154</v>
      </c>
      <c r="AK36" s="241"/>
      <c r="AL36" s="82" t="s">
        <v>204</v>
      </c>
      <c r="AM36" s="287" t="s">
        <v>245</v>
      </c>
      <c r="AN36" s="288"/>
      <c r="AO36"/>
      <c r="AP36"/>
      <c r="AQ36"/>
    </row>
    <row r="37" spans="1:43" ht="21.95" customHeight="1">
      <c r="A37" s="268" t="s">
        <v>209</v>
      </c>
      <c r="B37" s="268"/>
      <c r="C37" s="268"/>
      <c r="D37" s="116">
        <f>SUM(D38,D39,D40,D41,D43,D45)</f>
        <v>0</v>
      </c>
      <c r="E37" s="116">
        <f>SUM(E38,E39,E40,E41,E43,E45)</f>
        <v>0</v>
      </c>
      <c r="F37" s="279">
        <f>SUM(F38,F39,F40,F41,F43,F45)</f>
        <v>0</v>
      </c>
      <c r="G37" s="280"/>
      <c r="H37" s="281"/>
      <c r="I37" s="279">
        <f>SUM(I38,I39,I40,I41,I43,I45)</f>
        <v>0</v>
      </c>
      <c r="J37" s="280">
        <f t="shared" ref="J37:AI37" si="5">SUM(J38,J39,J40,J41,J43,J45)</f>
        <v>0</v>
      </c>
      <c r="K37" s="281">
        <f t="shared" si="5"/>
        <v>0</v>
      </c>
      <c r="L37" s="279">
        <f>SUM(L38,L39,L40,L41,L43,L45)</f>
        <v>0</v>
      </c>
      <c r="M37" s="280"/>
      <c r="N37" s="281"/>
      <c r="O37" s="279">
        <f>SUM(O38,O39,O40,O41,O43,O45)</f>
        <v>0</v>
      </c>
      <c r="P37" s="280"/>
      <c r="Q37" s="281"/>
      <c r="R37" s="279">
        <f>SUM(R38,R39,R40,R41,R43,R45)</f>
        <v>0</v>
      </c>
      <c r="S37" s="280"/>
      <c r="T37" s="281"/>
      <c r="U37" s="279">
        <f>SUM(U38,U39,U40,U41,U43,U45)</f>
        <v>0</v>
      </c>
      <c r="V37" s="280">
        <f t="shared" si="5"/>
        <v>0</v>
      </c>
      <c r="W37" s="281">
        <f t="shared" si="5"/>
        <v>0</v>
      </c>
      <c r="X37" s="279">
        <f>SUM(X38,X39,X40,X41,X43,X45)</f>
        <v>0</v>
      </c>
      <c r="Y37" s="280">
        <f t="shared" si="5"/>
        <v>0</v>
      </c>
      <c r="Z37" s="281">
        <f t="shared" si="5"/>
        <v>0</v>
      </c>
      <c r="AA37" s="279">
        <f>SUM(AA38,AA39,AA40,AA41,AA43,AA45)</f>
        <v>0</v>
      </c>
      <c r="AB37" s="280">
        <f t="shared" si="5"/>
        <v>0</v>
      </c>
      <c r="AC37" s="281">
        <f t="shared" si="5"/>
        <v>0</v>
      </c>
      <c r="AD37" s="279">
        <f>SUM(AD38,AD39,AD40,AD41,AD43,AD45)</f>
        <v>0</v>
      </c>
      <c r="AE37" s="280">
        <f t="shared" si="5"/>
        <v>0</v>
      </c>
      <c r="AF37" s="281">
        <f t="shared" si="5"/>
        <v>0</v>
      </c>
      <c r="AG37" s="279">
        <f>SUM(AG38,AG39,AG40,AG41,AG43,AG45)</f>
        <v>0</v>
      </c>
      <c r="AH37" s="280">
        <f t="shared" si="5"/>
        <v>0</v>
      </c>
      <c r="AI37" s="281">
        <f t="shared" si="5"/>
        <v>0</v>
      </c>
      <c r="AJ37" s="242">
        <f>SUM(D37:AI37)</f>
        <v>0</v>
      </c>
      <c r="AK37" s="242"/>
      <c r="AL37" s="108" t="e">
        <f>ROUNDUP(AJ37/AJ47,1)</f>
        <v>#DIV/0!</v>
      </c>
      <c r="AM37" s="283"/>
      <c r="AN37" s="284"/>
      <c r="AO37"/>
      <c r="AP37"/>
      <c r="AQ37"/>
    </row>
    <row r="38" spans="1:43" ht="21.95" customHeight="1">
      <c r="A38" s="289" t="s">
        <v>237</v>
      </c>
      <c r="B38" s="290"/>
      <c r="C38" s="291"/>
      <c r="D38" s="69"/>
      <c r="E38" s="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42">
        <f>SUM(D38:AI38)</f>
        <v>0</v>
      </c>
      <c r="AK38" s="242"/>
      <c r="AL38" s="108" t="e">
        <f t="shared" ref="AL38:AL46" si="6">ROUNDUP(AJ38/$AJ$47,1)</f>
        <v>#DIV/0!</v>
      </c>
      <c r="AM38" s="283"/>
      <c r="AN38" s="284"/>
      <c r="AO38"/>
      <c r="AP38"/>
      <c r="AQ38"/>
    </row>
    <row r="39" spans="1:43" ht="21.95" customHeight="1">
      <c r="A39" s="289" t="s">
        <v>210</v>
      </c>
      <c r="B39" s="290"/>
      <c r="C39" s="291"/>
      <c r="D39" s="69"/>
      <c r="E39" s="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42">
        <f>SUM(D39:AI39)</f>
        <v>0</v>
      </c>
      <c r="AK39" s="242"/>
      <c r="AL39" s="108" t="e">
        <f t="shared" si="6"/>
        <v>#DIV/0!</v>
      </c>
      <c r="AM39" s="283"/>
      <c r="AN39" s="284"/>
      <c r="AO39"/>
      <c r="AP39"/>
      <c r="AQ39"/>
    </row>
    <row r="40" spans="1:43" ht="21.95" customHeight="1">
      <c r="A40" s="289" t="s">
        <v>211</v>
      </c>
      <c r="B40" s="290"/>
      <c r="C40" s="291"/>
      <c r="D40" s="69"/>
      <c r="E40" s="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42">
        <f>SUM(D40:AI40)</f>
        <v>0</v>
      </c>
      <c r="AK40" s="242"/>
      <c r="AL40" s="108" t="e">
        <f t="shared" si="6"/>
        <v>#DIV/0!</v>
      </c>
      <c r="AM40" s="283"/>
      <c r="AN40" s="284"/>
      <c r="AO40"/>
      <c r="AP40"/>
      <c r="AQ40"/>
    </row>
    <row r="41" spans="1:43" ht="21.95" customHeight="1">
      <c r="A41" s="292" t="s">
        <v>212</v>
      </c>
      <c r="B41" s="290"/>
      <c r="C41" s="291"/>
      <c r="D41" s="69"/>
      <c r="E41" s="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42">
        <f t="shared" ref="AJ41:AJ45" si="7">SUM(D41:AI41)</f>
        <v>0</v>
      </c>
      <c r="AK41" s="242"/>
      <c r="AL41" s="108" t="e">
        <f t="shared" si="6"/>
        <v>#DIV/0!</v>
      </c>
      <c r="AM41" s="283"/>
      <c r="AN41" s="284"/>
      <c r="AO41"/>
      <c r="AP41"/>
      <c r="AQ41"/>
    </row>
    <row r="42" spans="1:43" s="111" customFormat="1" ht="21.95" customHeight="1">
      <c r="A42" s="117"/>
      <c r="B42" s="299" t="s">
        <v>238</v>
      </c>
      <c r="C42" s="300"/>
      <c r="D42" s="69"/>
      <c r="E42" s="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42">
        <f>SUM(D42:AI42)</f>
        <v>0</v>
      </c>
      <c r="AK42" s="242"/>
      <c r="AL42" s="108" t="e">
        <f t="shared" si="6"/>
        <v>#DIV/0!</v>
      </c>
      <c r="AM42" s="285" t="e">
        <f>ROUNDUP($AJ$42/$AJ$47,1)</f>
        <v>#DIV/0!</v>
      </c>
      <c r="AN42" s="286"/>
      <c r="AO42" s="110"/>
      <c r="AP42" s="110"/>
      <c r="AQ42" s="110"/>
    </row>
    <row r="43" spans="1:43" ht="21.95" customHeight="1">
      <c r="A43" s="292" t="s">
        <v>213</v>
      </c>
      <c r="B43" s="290"/>
      <c r="C43" s="291"/>
      <c r="D43" s="69"/>
      <c r="E43" s="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42">
        <f t="shared" si="7"/>
        <v>0</v>
      </c>
      <c r="AK43" s="242"/>
      <c r="AL43" s="108" t="e">
        <f t="shared" si="6"/>
        <v>#DIV/0!</v>
      </c>
      <c r="AM43" s="283"/>
      <c r="AN43" s="284"/>
      <c r="AO43"/>
      <c r="AP43"/>
      <c r="AQ43"/>
    </row>
    <row r="44" spans="1:43" s="111" customFormat="1" ht="21.95" customHeight="1">
      <c r="A44" s="118"/>
      <c r="B44" s="299" t="s">
        <v>239</v>
      </c>
      <c r="C44" s="300"/>
      <c r="D44" s="69"/>
      <c r="E44" s="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42">
        <f>SUM(D44:AI44)</f>
        <v>0</v>
      </c>
      <c r="AK44" s="242"/>
      <c r="AL44" s="108" t="e">
        <f t="shared" si="6"/>
        <v>#DIV/0!</v>
      </c>
      <c r="AM44" s="285" t="e">
        <f>ROUNDUP($AJ$44/$AJ$47,1)</f>
        <v>#DIV/0!</v>
      </c>
      <c r="AN44" s="286"/>
      <c r="AO44" s="110"/>
      <c r="AP44" s="110"/>
      <c r="AQ44" s="110"/>
    </row>
    <row r="45" spans="1:43" ht="21.95" customHeight="1">
      <c r="A45" s="292" t="s">
        <v>214</v>
      </c>
      <c r="B45" s="290"/>
      <c r="C45" s="291"/>
      <c r="D45" s="69"/>
      <c r="E45" s="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42">
        <f t="shared" si="7"/>
        <v>0</v>
      </c>
      <c r="AK45" s="242"/>
      <c r="AL45" s="108" t="e">
        <f t="shared" si="6"/>
        <v>#DIV/0!</v>
      </c>
      <c r="AM45" s="283"/>
      <c r="AN45" s="284"/>
      <c r="AO45"/>
      <c r="AP45"/>
      <c r="AQ45"/>
    </row>
    <row r="46" spans="1:43" s="111" customFormat="1" ht="21.95" customHeight="1">
      <c r="A46" s="117"/>
      <c r="B46" s="299" t="s">
        <v>238</v>
      </c>
      <c r="C46" s="300"/>
      <c r="D46" s="69"/>
      <c r="E46" s="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42">
        <f>SUM(D46:AI46)</f>
        <v>0</v>
      </c>
      <c r="AK46" s="242"/>
      <c r="AL46" s="108" t="e">
        <f t="shared" si="6"/>
        <v>#DIV/0!</v>
      </c>
      <c r="AM46" s="285" t="e">
        <f>ROUNDUP($AJ$46/$AJ$47,1)</f>
        <v>#DIV/0!</v>
      </c>
      <c r="AN46" s="286"/>
      <c r="AO46" s="110"/>
      <c r="AP46" s="110"/>
      <c r="AQ46" s="110"/>
    </row>
    <row r="47" spans="1:43" ht="21.95" customHeight="1">
      <c r="A47" s="268" t="s">
        <v>202</v>
      </c>
      <c r="B47" s="268"/>
      <c r="C47" s="268"/>
      <c r="D47" s="69"/>
      <c r="E47" s="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42">
        <f>+SUM(D47:AI47)</f>
        <v>0</v>
      </c>
      <c r="AK47" s="242"/>
      <c r="AL47" s="107"/>
      <c r="AM47" s="283"/>
      <c r="AN47" s="284"/>
      <c r="AO47"/>
      <c r="AP47"/>
      <c r="AQ47"/>
    </row>
    <row r="48" spans="1:43" ht="5.0999999999999996"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6"/>
      <c r="AK48" s="60"/>
      <c r="AL48" s="67"/>
      <c r="AM48" s="67"/>
      <c r="AN48" s="62"/>
    </row>
    <row r="49" spans="1:40" ht="18" customHeight="1">
      <c r="A49" s="68" t="s">
        <v>203</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6"/>
      <c r="AK49" s="60"/>
      <c r="AL49" s="67"/>
      <c r="AM49" s="67"/>
      <c r="AN49" s="62"/>
    </row>
    <row r="50" spans="1:40" ht="45" customHeight="1">
      <c r="A50" s="241" t="s">
        <v>197</v>
      </c>
      <c r="B50" s="241"/>
      <c r="C50" s="241" t="s">
        <v>115</v>
      </c>
      <c r="D50" s="241"/>
      <c r="E50" s="259" t="s">
        <v>127</v>
      </c>
      <c r="F50" s="259"/>
      <c r="G50" s="259"/>
      <c r="H50" s="259"/>
      <c r="I50" s="271" t="s">
        <v>206</v>
      </c>
      <c r="J50" s="272"/>
      <c r="K50" s="272"/>
      <c r="L50" s="272"/>
      <c r="M50" s="272"/>
      <c r="N50" s="274"/>
      <c r="O50"/>
      <c r="Q50"/>
      <c r="R50"/>
      <c r="S50"/>
      <c r="T50"/>
      <c r="U50"/>
      <c r="W50" s="67"/>
      <c r="X50" s="60"/>
      <c r="Y50" s="60"/>
      <c r="Z50" s="60"/>
      <c r="AA50" s="60"/>
      <c r="AB50" s="60"/>
      <c r="AC50" s="60"/>
      <c r="AD50" s="60"/>
      <c r="AE50" s="60"/>
      <c r="AF50" s="60"/>
      <c r="AG50" s="60"/>
      <c r="AH50" s="60"/>
      <c r="AI50" s="60"/>
      <c r="AJ50" s="106"/>
      <c r="AK50" s="60"/>
      <c r="AL50" s="67"/>
      <c r="AM50" s="67"/>
      <c r="AN50" s="62"/>
    </row>
    <row r="51" spans="1:40" ht="18" customHeight="1">
      <c r="A51" s="259" t="s">
        <v>205</v>
      </c>
      <c r="B51" s="259"/>
      <c r="C51" s="270" t="e">
        <f>ROUNDDOWN(IF(AL37&lt;=30,1,1+ROUNDUP((AL37-30)/30,0)),1)</f>
        <v>#DIV/0!</v>
      </c>
      <c r="D51" s="270"/>
      <c r="E51" s="270" t="e">
        <f>ROUNDDOWN(AL37/6,1)</f>
        <v>#DIV/0!</v>
      </c>
      <c r="F51" s="270"/>
      <c r="G51" s="270"/>
      <c r="H51" s="270"/>
      <c r="I51" s="296" t="e">
        <f>ROUNDDOWN($AL$40/9,1)+ROUNDDOWN(($AL$41-$AM$42)/6,1)+ROUNDDOWN($AM$42/12,1)+ROUNDDOWN(($AL$43-$AM$44)/4,1)+ROUNDDOWN($AM$44/8,1)+ROUNDDOWN(($AL$45-$AM$46)/2.5,1)+ROUNDDOWN($AM$46/5,1)</f>
        <v>#DIV/0!</v>
      </c>
      <c r="J51" s="296"/>
      <c r="K51" s="296"/>
      <c r="L51" s="296"/>
      <c r="M51" s="296"/>
      <c r="N51" s="296"/>
      <c r="O51"/>
      <c r="Q51"/>
      <c r="R51"/>
      <c r="S51"/>
      <c r="T51"/>
      <c r="U51"/>
      <c r="W51" s="67"/>
      <c r="X51" s="60"/>
      <c r="Y51" s="60"/>
      <c r="Z51" s="60"/>
      <c r="AA51" s="60"/>
      <c r="AB51" s="60"/>
      <c r="AC51" s="60"/>
      <c r="AD51" s="60"/>
      <c r="AE51" s="60"/>
      <c r="AF51" s="60"/>
      <c r="AG51" s="60"/>
      <c r="AH51" s="60"/>
      <c r="AI51" s="60"/>
      <c r="AJ51" s="106"/>
      <c r="AK51" s="60"/>
      <c r="AL51" s="67"/>
      <c r="AM51" s="67"/>
      <c r="AN51" s="62"/>
    </row>
    <row r="52" spans="1:40" ht="5.0999999999999996" customHeight="1">
      <c r="A52" s="86"/>
      <c r="B52" s="86"/>
      <c r="C52" s="86"/>
      <c r="D52" s="86"/>
      <c r="E52" s="86"/>
      <c r="F52" s="86"/>
      <c r="G52" s="86"/>
      <c r="H52" s="86"/>
      <c r="I52" s="86"/>
      <c r="J52" s="60"/>
      <c r="K52" s="60"/>
      <c r="L52" s="60"/>
      <c r="M52" s="106"/>
      <c r="N52" s="60"/>
      <c r="O52" s="60"/>
      <c r="P52" s="60"/>
      <c r="Q52"/>
      <c r="W52" s="67"/>
      <c r="X52" s="60"/>
      <c r="Y52" s="60"/>
      <c r="Z52" s="60"/>
      <c r="AA52" s="60"/>
      <c r="AB52" s="60"/>
      <c r="AC52" s="60"/>
      <c r="AD52" s="60"/>
      <c r="AE52" s="60"/>
      <c r="AF52" s="60"/>
      <c r="AG52" s="60"/>
      <c r="AH52" s="60"/>
      <c r="AI52" s="60"/>
      <c r="AJ52" s="106"/>
      <c r="AK52" s="60"/>
      <c r="AL52" s="67"/>
      <c r="AM52" s="67"/>
      <c r="AN52" s="62"/>
    </row>
    <row r="53" spans="1:40" ht="21" customHeight="1">
      <c r="A53" s="68" t="s">
        <v>260</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4.95" customHeight="1">
      <c r="A54" s="62"/>
      <c r="B54" s="67"/>
      <c r="C54" s="271" t="str">
        <f>IF(VLOOKUP($AK$1,選択肢!$A$1:$J$32,C59,FALSE)=0,"-",VLOOKUP($AK$1,選択肢!$A$1:$J$32,C59,FALSE))</f>
        <v>管理者</v>
      </c>
      <c r="D54" s="272"/>
      <c r="E54" s="273" t="str">
        <f>IF(VLOOKUP($AK$1,選択肢!$A$1:$J$32,E59,FALSE)=0,"-",VLOOKUP($AK$1,選択肢!$A$1:$J$32,E59,FALSE))</f>
        <v>サービス管理責任者</v>
      </c>
      <c r="F54" s="273"/>
      <c r="G54" s="273"/>
      <c r="H54" s="273"/>
      <c r="I54" s="271" t="str">
        <f>IF(VLOOKUP($AK$1,選択肢!$A$1:$J$32,I59,FALSE)=0,"-",VLOOKUP($AK$1,選択肢!$A$1:$J$32,I59,FALSE))</f>
        <v>世話人</v>
      </c>
      <c r="J54" s="272"/>
      <c r="K54" s="272"/>
      <c r="L54" s="272"/>
      <c r="M54" s="272"/>
      <c r="N54" s="274"/>
      <c r="O54" s="271" t="str">
        <f>IF(VLOOKUP($AK$1,選択肢!$A$1:$J$32,O59,FALSE)=0,"-",VLOOKUP($AK$1,選択肢!$A$1:$J$32,O59,FALSE))</f>
        <v>生活支援員</v>
      </c>
      <c r="P54" s="272"/>
      <c r="Q54" s="272"/>
      <c r="R54" s="272"/>
      <c r="S54" s="272"/>
      <c r="T54" s="274"/>
      <c r="U54" s="271" t="str">
        <f>IF(VLOOKUP($AK$1,選択肢!$A$1:$J$32,U59,FALSE)=0,"-",VLOOKUP($AK$1,選択肢!$A$1:$J$32,U59,FALSE))</f>
        <v>-</v>
      </c>
      <c r="V54" s="272"/>
      <c r="W54" s="272"/>
      <c r="X54" s="272"/>
      <c r="Y54" s="272"/>
      <c r="Z54" s="274"/>
      <c r="AA54" s="271" t="str">
        <f>IF(VLOOKUP($AK$1,選択肢!$A$1:$J$32,AA59,FALSE)=0,"-",VLOOKUP($AK$1,選択肢!$A$1:$J$32,AA59,FALSE))</f>
        <v>-</v>
      </c>
      <c r="AB54" s="272"/>
      <c r="AC54" s="272"/>
      <c r="AD54" s="272"/>
      <c r="AE54" s="272"/>
      <c r="AF54" s="274"/>
      <c r="AG54" s="273" t="str">
        <f>IF(VLOOKUP($AK$1,選択肢!$A$1:$J$32,AG59,FALSE)=0,"-",VLOOKUP($AK$1,選択肢!$A$1:$J$32,AG59,FALSE))</f>
        <v>-</v>
      </c>
      <c r="AH54" s="273"/>
      <c r="AI54" s="273"/>
      <c r="AJ54" s="273"/>
      <c r="AK54" s="273"/>
      <c r="AL54" s="273" t="str">
        <f>IF(VLOOKUP($AK$1,選択肢!$A$1:$J$32,AL59,FALSE)=0,"-",VLOOKUP($AK$1,選択肢!$A$1:$J$32,AL59,FALSE))</f>
        <v>-</v>
      </c>
      <c r="AM54" s="273"/>
      <c r="AN54" s="62"/>
    </row>
    <row r="55" spans="1:40" ht="18" customHeight="1">
      <c r="A55" s="62"/>
      <c r="B55" s="67"/>
      <c r="C55" s="102" t="s">
        <v>56</v>
      </c>
      <c r="D55" s="102" t="s">
        <v>57</v>
      </c>
      <c r="E55" s="101" t="s">
        <v>56</v>
      </c>
      <c r="F55" s="275" t="s">
        <v>57</v>
      </c>
      <c r="G55" s="275"/>
      <c r="H55" s="275"/>
      <c r="I55" s="276" t="s">
        <v>56</v>
      </c>
      <c r="J55" s="277"/>
      <c r="K55" s="278"/>
      <c r="L55" s="276" t="s">
        <v>57</v>
      </c>
      <c r="M55" s="277"/>
      <c r="N55" s="278"/>
      <c r="O55" s="276" t="s">
        <v>56</v>
      </c>
      <c r="P55" s="277"/>
      <c r="Q55" s="278"/>
      <c r="R55" s="276" t="s">
        <v>57</v>
      </c>
      <c r="S55" s="277"/>
      <c r="T55" s="278"/>
      <c r="U55" s="276" t="s">
        <v>56</v>
      </c>
      <c r="V55" s="277"/>
      <c r="W55" s="278"/>
      <c r="X55" s="276" t="s">
        <v>57</v>
      </c>
      <c r="Y55" s="277"/>
      <c r="Z55" s="278"/>
      <c r="AA55" s="276" t="s">
        <v>56</v>
      </c>
      <c r="AB55" s="277"/>
      <c r="AC55" s="278"/>
      <c r="AD55" s="276" t="s">
        <v>57</v>
      </c>
      <c r="AE55" s="277"/>
      <c r="AF55" s="278"/>
      <c r="AG55" s="276" t="s">
        <v>56</v>
      </c>
      <c r="AH55" s="277"/>
      <c r="AI55" s="278"/>
      <c r="AJ55" s="276" t="s">
        <v>57</v>
      </c>
      <c r="AK55" s="278"/>
      <c r="AL55" s="101" t="s">
        <v>19</v>
      </c>
      <c r="AM55" s="101" t="s">
        <v>18</v>
      </c>
      <c r="AN55" s="62"/>
    </row>
    <row r="56" spans="1:40" ht="18" customHeight="1">
      <c r="A56" s="62"/>
      <c r="B56" s="75" t="s">
        <v>108</v>
      </c>
      <c r="C56" s="101">
        <f>COUNTIFS($B$11:$B$30,C$54,$C$11:$C$30,"A",$E$11:$E$30,"*")</f>
        <v>0</v>
      </c>
      <c r="D56" s="101">
        <f>COUNTIFS($B$11:$B$30,C$54,$C$11:$C$30,"B",$E$11:$E$30,"*")</f>
        <v>0</v>
      </c>
      <c r="E56" s="101">
        <f>COUNTIFS($B$11:$B$30,E$54,$C$11:$C$30,"A",$E$11:$E$30,"*")</f>
        <v>0</v>
      </c>
      <c r="F56" s="276">
        <f>COUNTIFS($B$11:$B$30,E$54,$C$11:$C$30,"B",$E$11:$E$30,"*")</f>
        <v>0</v>
      </c>
      <c r="G56" s="277"/>
      <c r="H56" s="278"/>
      <c r="I56" s="276">
        <f>COUNTIFS($B$11:$B$30,I$54,$C$11:$C$30,"A",$E$11:$E$30,"*")</f>
        <v>0</v>
      </c>
      <c r="J56" s="277"/>
      <c r="K56" s="278"/>
      <c r="L56" s="276">
        <f>COUNTIFS($B$11:$B$30,I$54,$C$11:$C$30,"B",$E$11:$E$30,"*")</f>
        <v>0</v>
      </c>
      <c r="M56" s="277"/>
      <c r="N56" s="278"/>
      <c r="O56" s="276">
        <f>COUNTIFS($B$11:$B$30,O$54,$C$11:$C$30,"A",$E$11:$E$30,"*")</f>
        <v>0</v>
      </c>
      <c r="P56" s="277"/>
      <c r="Q56" s="278"/>
      <c r="R56" s="276">
        <f>COUNTIFS($B$11:$B$30,O$54,$C$11:$C$30,"B",$E$11:$E$30,"*")</f>
        <v>0</v>
      </c>
      <c r="S56" s="277"/>
      <c r="T56" s="278"/>
      <c r="U56" s="276">
        <f>COUNTIFS($B$11:$B$30,U$54,$C$11:$C$30,"A",$E$11:$E$30,"*")</f>
        <v>0</v>
      </c>
      <c r="V56" s="277"/>
      <c r="W56" s="278"/>
      <c r="X56" s="276">
        <f>COUNTIFS($B$11:$B$30,U$54,$C$11:$C$30,"B",$E$11:$E$30,"*")</f>
        <v>0</v>
      </c>
      <c r="Y56" s="277"/>
      <c r="Z56" s="278"/>
      <c r="AA56" s="276">
        <f>COUNTIFS($B$11:$B$30,AA$54,$C$11:$C$30,"A",$E$11:$E$30,"*")</f>
        <v>0</v>
      </c>
      <c r="AB56" s="277"/>
      <c r="AC56" s="278"/>
      <c r="AD56" s="276">
        <f>COUNTIFS($B$11:$B$30,AA$54,$C$11:$C$30,"B",$E$11:$E$30,"*")</f>
        <v>0</v>
      </c>
      <c r="AE56" s="277"/>
      <c r="AF56" s="278"/>
      <c r="AG56" s="276">
        <f>COUNTIFS($B$11:$B$30,AG$54,$C$11:$C$30,"A",$E$11:$E$30,"*")</f>
        <v>0</v>
      </c>
      <c r="AH56" s="277"/>
      <c r="AI56" s="278"/>
      <c r="AJ56" s="276">
        <f>COUNTIFS($B$11:$B$30,AG$54,$C$11:$C$30,"B",$E$11:$E$30,"*")</f>
        <v>0</v>
      </c>
      <c r="AK56" s="278"/>
      <c r="AL56" s="101">
        <f>COUNTIFS($B$11:$B$30,AL$54,$C$11:$C$30,"A",$E$11:$E$30,"*")</f>
        <v>0</v>
      </c>
      <c r="AM56" s="101">
        <f>COUNTIFS($B$11:$B$30,AL$54,$C$11:$C$30,"B",$E$11:$E$30,"*")</f>
        <v>0</v>
      </c>
      <c r="AN56" s="62"/>
    </row>
    <row r="57" spans="1:40" ht="18" customHeight="1">
      <c r="A57" s="62"/>
      <c r="B57" s="82" t="s">
        <v>109</v>
      </c>
      <c r="C57" s="109"/>
      <c r="D57" s="109"/>
      <c r="E57" s="101">
        <f>COUNTIFS($B$11:$B$30,E$54,$C$11:$C$30,"C",$E$11:$E$30,"*")</f>
        <v>0</v>
      </c>
      <c r="F57" s="276">
        <f>COUNTIFS($B$11:$B$30,E$54,$C$11:$C$30,"D",$E$11:$E$30,"*")</f>
        <v>0</v>
      </c>
      <c r="G57" s="277"/>
      <c r="H57" s="278"/>
      <c r="I57" s="276">
        <f>COUNTIFS($B$11:$B$30,I$54,$C$11:$C$30,"C",$E$11:$E$30,"*")</f>
        <v>0</v>
      </c>
      <c r="J57" s="277"/>
      <c r="K57" s="278"/>
      <c r="L57" s="276">
        <f>COUNTIFS($B$11:$B$30,I$54,$C$11:$C$30,"D",$E$11:$E$30,"*")</f>
        <v>0</v>
      </c>
      <c r="M57" s="277"/>
      <c r="N57" s="278"/>
      <c r="O57" s="276">
        <f>COUNTIFS($B$11:$B$30,O$54,$C$11:$C$30,"C",$E$11:$E$30,"*")</f>
        <v>0</v>
      </c>
      <c r="P57" s="277"/>
      <c r="Q57" s="278"/>
      <c r="R57" s="276">
        <f>COUNTIFS($B$11:$B$30,O$54,$C$11:$C$30,"D",$E$11:$E$30,"*")</f>
        <v>0</v>
      </c>
      <c r="S57" s="277"/>
      <c r="T57" s="278"/>
      <c r="U57" s="276">
        <f>COUNTIFS($B$11:$B$30,U$54,$C$11:$C$30,"C",$E$11:$E$30,"*")</f>
        <v>0</v>
      </c>
      <c r="V57" s="277"/>
      <c r="W57" s="278"/>
      <c r="X57" s="276">
        <f>COUNTIFS($B$11:$B$30,U$54,$C$11:$C$30,"D",$E$11:$E$30,"*")</f>
        <v>0</v>
      </c>
      <c r="Y57" s="277"/>
      <c r="Z57" s="278"/>
      <c r="AA57" s="276">
        <f>COUNTIFS($B$11:$B$30,AA$54,$C$11:$C$30,"C",$E$11:$E$30,"*")</f>
        <v>0</v>
      </c>
      <c r="AB57" s="277"/>
      <c r="AC57" s="278"/>
      <c r="AD57" s="276">
        <f>COUNTIFS($B$11:$B$30,AA$54,$C$11:$C$30,"D",$E$11:$E$30,"*")</f>
        <v>0</v>
      </c>
      <c r="AE57" s="277"/>
      <c r="AF57" s="278"/>
      <c r="AG57" s="276">
        <f>COUNTIFS($B$11:$B$30,AG$54,$C$11:$C$30,"C",$E$11:$E$30,"*")</f>
        <v>0</v>
      </c>
      <c r="AH57" s="277"/>
      <c r="AI57" s="278"/>
      <c r="AJ57" s="276">
        <f>COUNTIFS($B$11:$B$30,AG$54,$C$11:$C$30,"D",$E$11:$E$30,"*")</f>
        <v>0</v>
      </c>
      <c r="AK57" s="278"/>
      <c r="AL57" s="101">
        <f>COUNTIFS($B$11:$B$30,AL$54,$C$11:$C$30,"C",$E$11:$E$30,"*")</f>
        <v>0</v>
      </c>
      <c r="AM57" s="101">
        <f>COUNTIFS($B$11:$B$30,AL$54,$C$11:$C$30,"D",$E$11:$E$30,"*")</f>
        <v>0</v>
      </c>
      <c r="AN57" s="62"/>
    </row>
    <row r="58" spans="1:40" ht="24.95" customHeight="1">
      <c r="A58" s="62"/>
      <c r="B58" s="82" t="s">
        <v>196</v>
      </c>
      <c r="C58" s="297"/>
      <c r="D58" s="298"/>
      <c r="E58" s="271">
        <f>IF($AK$3="４週",SUMIFS($AK$11:$AK$30,$B$11:$B$30,E54)/4/$AH$5,IF($AK$3="歴月",SUMIFS($AK$11:$AK$30,$B$11:$B$30,E54)/$AL$5,"記載する期間を選択してください"))</f>
        <v>0</v>
      </c>
      <c r="F58" s="272"/>
      <c r="G58" s="272"/>
      <c r="H58" s="274"/>
      <c r="I58" s="271">
        <f>IF($AK$3="４週",SUMIFS($AK$11:$AK$30,$B$11:$B$30,I54)/4/$AH$5,IF($AK$3="歴月",SUMIFS($AK$11:$AK$30,$B$11:$B$30,I54)/$AL$5,"記載する期間を選択してください"))</f>
        <v>0</v>
      </c>
      <c r="J58" s="272"/>
      <c r="K58" s="272"/>
      <c r="L58" s="272"/>
      <c r="M58" s="272"/>
      <c r="N58" s="274"/>
      <c r="O58" s="271">
        <f>IF($AK$3="４週",SUMIFS($AK$11:$AK$30,$B$11:$B$30,O54)/4/$AH$5,IF($AK$3="歴月",SUMIFS($AK$11:$AK$30,$B$11:$B$30,O54)/$AL$5,"記載する期間を選択してください"))</f>
        <v>0</v>
      </c>
      <c r="P58" s="272"/>
      <c r="Q58" s="272"/>
      <c r="R58" s="272"/>
      <c r="S58" s="272"/>
      <c r="T58" s="274"/>
      <c r="U58" s="271">
        <f>IF($AK$3="４週",SUMIFS($AK$11:$AK$30,$B$11:$B$30,U54)/4/$AH$5,IF($AK$3="歴月",SUMIFS($AK$11:$AK$30,$B$11:$B$30,U54)/$AL$5,"記載する期間を選択してください"))</f>
        <v>0</v>
      </c>
      <c r="V58" s="272"/>
      <c r="W58" s="272"/>
      <c r="X58" s="272"/>
      <c r="Y58" s="272"/>
      <c r="Z58" s="274"/>
      <c r="AA58" s="271">
        <f>IF($AK$3="４週",SUMIFS($AK$11:$AK$30,$B$11:$B$30,AA54)/4/$AH$5,IF($AK$3="歴月",SUMIFS($AK$11:$AK$30,$B$11:$B$30,AA54)/$AL$5,"記載する期間を選択してください"))</f>
        <v>0</v>
      </c>
      <c r="AB58" s="272"/>
      <c r="AC58" s="272"/>
      <c r="AD58" s="272"/>
      <c r="AE58" s="272"/>
      <c r="AF58" s="274"/>
      <c r="AG58" s="271">
        <f>IF($AK$3="４週",SUMIFS($AK$11:$AK$30,$B$11:$B$30,AG54)/4/$AH$5,IF($AK$3="歴月",SUMIFS($AK$11:$AK$30,$B$11:$B$30,AG54)/$AL$5,"記載する期間を選択してください"))</f>
        <v>0</v>
      </c>
      <c r="AH58" s="272"/>
      <c r="AI58" s="272"/>
      <c r="AJ58" s="272"/>
      <c r="AK58" s="274"/>
      <c r="AL58" s="271">
        <f>IF($AK$3="４週",SUMIFS($AK$11:$AK$30,$B$11:$B$30,AL54)/4/$AH$5,IF($AK$3="歴月",SUMIFS($AK$11:$AK$30,$B$11:$B$30,AL54)/$AL$5,"記載する期間を選択してください"))</f>
        <v>0</v>
      </c>
      <c r="AM58" s="274"/>
      <c r="AN58" s="62"/>
    </row>
    <row r="59" spans="1:40" ht="5.0999999999999996"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100"/>
      <c r="AN59" s="62"/>
    </row>
    <row r="60" spans="1:40" ht="15" customHeight="1">
      <c r="A60" s="60" t="s">
        <v>166</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167</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208</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168</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169</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170</v>
      </c>
      <c r="B65" s="94"/>
      <c r="C65" s="60"/>
      <c r="D65" s="60"/>
      <c r="E65" s="60"/>
      <c r="F65" s="60"/>
      <c r="G65" s="60"/>
    </row>
    <row r="66" spans="1:7" ht="15" customHeight="1">
      <c r="A66" s="60" t="s">
        <v>171</v>
      </c>
      <c r="B66" s="94"/>
      <c r="C66" s="60"/>
      <c r="D66" s="60"/>
      <c r="E66" s="60"/>
      <c r="F66" s="60"/>
      <c r="G66" s="60"/>
    </row>
    <row r="67" spans="1:7" ht="15" customHeight="1">
      <c r="A67" s="60"/>
      <c r="B67" s="75" t="s">
        <v>172</v>
      </c>
      <c r="C67" s="241" t="s">
        <v>173</v>
      </c>
      <c r="D67" s="241"/>
      <c r="E67" s="241"/>
      <c r="F67" s="60"/>
      <c r="G67" s="60"/>
    </row>
    <row r="68" spans="1:7" ht="15" customHeight="1">
      <c r="A68" s="60"/>
      <c r="B68" s="97" t="s">
        <v>186</v>
      </c>
      <c r="C68" s="242" t="s">
        <v>174</v>
      </c>
      <c r="D68" s="242"/>
      <c r="E68" s="242"/>
      <c r="F68" s="60"/>
      <c r="G68" s="60"/>
    </row>
    <row r="69" spans="1:7" ht="15" customHeight="1">
      <c r="A69" s="60"/>
      <c r="B69" s="97" t="s">
        <v>187</v>
      </c>
      <c r="C69" s="242" t="s">
        <v>175</v>
      </c>
      <c r="D69" s="242"/>
      <c r="E69" s="242"/>
      <c r="F69" s="60"/>
      <c r="G69" s="60"/>
    </row>
    <row r="70" spans="1:7" ht="15" customHeight="1">
      <c r="A70" s="60"/>
      <c r="B70" s="97" t="s">
        <v>188</v>
      </c>
      <c r="C70" s="242" t="s">
        <v>176</v>
      </c>
      <c r="D70" s="242"/>
      <c r="E70" s="242"/>
      <c r="F70" s="60"/>
      <c r="G70" s="60"/>
    </row>
    <row r="71" spans="1:7" ht="15" customHeight="1">
      <c r="A71" s="60"/>
      <c r="B71" s="97" t="s">
        <v>189</v>
      </c>
      <c r="C71" s="242" t="s">
        <v>177</v>
      </c>
      <c r="D71" s="242"/>
      <c r="E71" s="242"/>
      <c r="F71" s="60"/>
      <c r="G71" s="60"/>
    </row>
    <row r="72" spans="1:7" ht="15" customHeight="1">
      <c r="A72" s="60"/>
      <c r="B72" s="60" t="s">
        <v>178</v>
      </c>
      <c r="C72" s="60"/>
      <c r="D72" s="60"/>
      <c r="E72" s="60"/>
      <c r="F72" s="60"/>
      <c r="G72" s="60"/>
    </row>
    <row r="73" spans="1:7" ht="15" customHeight="1">
      <c r="A73" s="60"/>
      <c r="B73" s="60" t="s">
        <v>190</v>
      </c>
      <c r="C73" s="60"/>
      <c r="D73" s="60"/>
      <c r="E73" s="60"/>
      <c r="F73" s="60"/>
      <c r="G73" s="60"/>
    </row>
    <row r="74" spans="1:7" ht="15" customHeight="1">
      <c r="A74" s="60"/>
      <c r="B74" s="60" t="s">
        <v>179</v>
      </c>
      <c r="C74" s="60"/>
      <c r="D74" s="60"/>
      <c r="E74" s="60"/>
      <c r="F74" s="60"/>
      <c r="G74" s="60"/>
    </row>
    <row r="75" spans="1:7" ht="15" customHeight="1">
      <c r="A75" s="60" t="s">
        <v>180</v>
      </c>
      <c r="B75" s="94"/>
      <c r="C75" s="60"/>
      <c r="D75" s="60"/>
      <c r="E75" s="60"/>
      <c r="F75" s="60"/>
      <c r="G75" s="60"/>
    </row>
    <row r="76" spans="1:7" ht="15" customHeight="1">
      <c r="A76" s="60" t="s">
        <v>249</v>
      </c>
      <c r="B76" s="94"/>
      <c r="C76" s="60"/>
      <c r="D76" s="60"/>
      <c r="E76" s="60"/>
      <c r="F76" s="60"/>
      <c r="G76" s="60"/>
    </row>
    <row r="77" spans="1:7" ht="15" customHeight="1">
      <c r="A77" s="60" t="s">
        <v>191</v>
      </c>
      <c r="B77" s="94"/>
      <c r="C77" s="60"/>
      <c r="D77" s="60"/>
      <c r="E77" s="60"/>
      <c r="F77" s="60"/>
      <c r="G77" s="60"/>
    </row>
    <row r="78" spans="1:7" ht="15" customHeight="1">
      <c r="A78" s="60" t="s">
        <v>182</v>
      </c>
      <c r="B78" s="94"/>
      <c r="C78" s="60"/>
      <c r="D78" s="60"/>
      <c r="E78" s="60"/>
      <c r="F78" s="60"/>
      <c r="G78" s="60"/>
    </row>
    <row r="79" spans="1:7" ht="15" customHeight="1">
      <c r="A79" s="60" t="s">
        <v>251</v>
      </c>
      <c r="B79" s="94"/>
      <c r="C79" s="60"/>
      <c r="D79" s="60"/>
      <c r="E79" s="60"/>
      <c r="F79" s="60"/>
      <c r="G79" s="60"/>
    </row>
    <row r="80" spans="1:7" ht="15" customHeight="1">
      <c r="A80" s="60" t="s">
        <v>252</v>
      </c>
      <c r="B80" s="94"/>
      <c r="C80" s="60"/>
      <c r="D80" s="60"/>
      <c r="E80" s="60"/>
      <c r="F80" s="60"/>
      <c r="G80" s="60"/>
    </row>
    <row r="81" spans="1:7" ht="15" customHeight="1">
      <c r="A81" s="60"/>
      <c r="B81" s="60" t="s">
        <v>253</v>
      </c>
      <c r="C81" s="60"/>
      <c r="D81" s="60"/>
      <c r="E81" s="60"/>
      <c r="F81" s="60"/>
      <c r="G81" s="60"/>
    </row>
    <row r="82" spans="1:7" ht="15" customHeight="1">
      <c r="A82" s="60"/>
      <c r="B82" s="60" t="s">
        <v>254</v>
      </c>
      <c r="C82" s="60"/>
      <c r="D82" s="60"/>
      <c r="E82" s="60"/>
      <c r="F82" s="60"/>
      <c r="G82" s="60"/>
    </row>
    <row r="83" spans="1:7" ht="15" customHeight="1">
      <c r="A83" s="60" t="s">
        <v>255</v>
      </c>
      <c r="B83" s="94"/>
      <c r="C83" s="60"/>
      <c r="D83" s="60"/>
      <c r="E83" s="60"/>
      <c r="F83" s="60"/>
      <c r="G83" s="60"/>
    </row>
    <row r="84" spans="1:7" ht="15" customHeight="1">
      <c r="A84" s="60" t="s">
        <v>183</v>
      </c>
      <c r="B84" s="94"/>
      <c r="C84" s="60"/>
      <c r="D84" s="60"/>
      <c r="E84" s="60"/>
      <c r="F84" s="60"/>
      <c r="G84" s="60"/>
    </row>
    <row r="85" spans="1:7" ht="15" customHeight="1">
      <c r="A85" s="60" t="s">
        <v>256</v>
      </c>
      <c r="B85" s="94"/>
      <c r="C85" s="60"/>
      <c r="D85" s="60"/>
      <c r="E85" s="60"/>
      <c r="F85" s="60"/>
      <c r="G85" s="60"/>
    </row>
    <row r="86" spans="1:7" ht="15" customHeight="1">
      <c r="A86" s="60" t="s">
        <v>257</v>
      </c>
      <c r="B86" s="94"/>
      <c r="C86" s="60"/>
      <c r="D86" s="60"/>
      <c r="E86" s="60"/>
      <c r="F86" s="60"/>
      <c r="G86" s="60"/>
    </row>
    <row r="87" spans="1:7" ht="15" customHeight="1">
      <c r="A87" s="60" t="s">
        <v>184</v>
      </c>
      <c r="B87" s="94"/>
      <c r="C87" s="60"/>
      <c r="D87" s="60"/>
      <c r="E87" s="60"/>
      <c r="F87" s="60"/>
      <c r="G87" s="60"/>
    </row>
    <row r="88" spans="1:7" ht="15" customHeight="1">
      <c r="A88" s="60" t="s">
        <v>185</v>
      </c>
      <c r="B88" s="94"/>
      <c r="C88" s="60"/>
      <c r="D88" s="60"/>
      <c r="E88" s="60"/>
      <c r="F88" s="60"/>
      <c r="G88" s="60"/>
    </row>
    <row r="89" spans="1:7" ht="15" customHeight="1">
      <c r="A89" s="60" t="s">
        <v>258</v>
      </c>
      <c r="B89" s="94"/>
      <c r="C89" s="60"/>
      <c r="D89" s="60"/>
      <c r="E89" s="60"/>
      <c r="F89" s="60"/>
      <c r="G89" s="60"/>
    </row>
    <row r="90" spans="1:7" ht="15" customHeight="1">
      <c r="A90" s="60" t="s">
        <v>259</v>
      </c>
      <c r="B90" s="94"/>
      <c r="C90" s="60"/>
      <c r="D90" s="60"/>
      <c r="E90" s="60"/>
      <c r="F90" s="60"/>
      <c r="G90" s="60"/>
    </row>
  </sheetData>
  <mergeCells count="265">
    <mergeCell ref="A43:C43"/>
    <mergeCell ref="B42:C42"/>
    <mergeCell ref="B44:C44"/>
    <mergeCell ref="U40:W40"/>
    <mergeCell ref="X40:Z40"/>
    <mergeCell ref="AA40:AC40"/>
    <mergeCell ref="AG43:AI43"/>
    <mergeCell ref="AJ43:AK43"/>
    <mergeCell ref="U43:W43"/>
    <mergeCell ref="X43:Z43"/>
    <mergeCell ref="AG44:AI44"/>
    <mergeCell ref="AG41:AI41"/>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AL54:AM54"/>
    <mergeCell ref="F55:H55"/>
    <mergeCell ref="I55:K55"/>
    <mergeCell ref="L55:N55"/>
    <mergeCell ref="O55:Q55"/>
    <mergeCell ref="R55:T55"/>
    <mergeCell ref="U55:W55"/>
    <mergeCell ref="X55:Z55"/>
    <mergeCell ref="AA55:AC55"/>
    <mergeCell ref="AD55:AF55"/>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J36:AK36"/>
    <mergeCell ref="R36:T36"/>
    <mergeCell ref="U36:W36"/>
    <mergeCell ref="X36:Z36"/>
    <mergeCell ref="AA36:AC36"/>
    <mergeCell ref="AD36:AF36"/>
    <mergeCell ref="AG36:AI36"/>
    <mergeCell ref="AD37:AF37"/>
    <mergeCell ref="AG37:AI37"/>
    <mergeCell ref="AJ37:AK37"/>
    <mergeCell ref="X37:Z37"/>
    <mergeCell ref="AA37:AC37"/>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s>
  <phoneticPr fontId="3"/>
  <dataValidations count="7">
    <dataValidation operator="greaterThanOrEqual" allowBlank="1" showInputMessage="1" showErrorMessage="1" sqref="I48:I49 I52 L48:L49 L52 AL37:AL46 AJ37:AJ47 AM36 AM42 AM44 AM46" xr:uid="{00000000-0002-0000-0F00-000001000000}"/>
    <dataValidation type="list" allowBlank="1" showInputMessage="1" showErrorMessage="1" sqref="C11:C30"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whole" operator="greaterThanOrEqual" allowBlank="1" showInputMessage="1" showErrorMessage="1" sqref="L37:L47 O37:O47 R37:R47 U37:U47 X37:X47 AA37:AA47 AD37:AD47 I37:I47 AG37:AG47 D37:F47" xr:uid="{00000000-0002-0000-0F00-000000000000}">
      <formula1>0</formula1>
    </dataValidation>
    <dataValidation type="list" allowBlank="1" showInputMessage="1" sqref="B13:B30" xr:uid="{858F21E0-1C8D-42F7-9460-16A1E4EE960E}">
      <formula1>INDIRECT($AK$1)</formula1>
    </dataValidation>
    <dataValidation allowBlank="1" showInputMessage="1" sqref="B11:B12" xr:uid="{10F50073-74F8-46DD-A297-EF9326B2F0E5}"/>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7"/>
  <sheetViews>
    <sheetView showGridLines="0" view="pageBreakPreview" zoomScaleNormal="100" zoomScaleSheetLayoutView="100" workbookViewId="0">
      <selection activeCell="AQ40" sqref="AQ40"/>
    </sheetView>
  </sheetViews>
  <sheetFormatPr defaultColWidth="8.25" defaultRowHeight="21" customHeight="1"/>
  <cols>
    <col min="1" max="1" width="2.625" style="59" customWidth="1"/>
    <col min="2" max="2" width="20.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223</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c r="AI5" s="260"/>
      <c r="AJ5" s="260"/>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6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62"/>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63" t="s">
        <v>250</v>
      </c>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64"/>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0"/>
      <c r="AN12" s="240"/>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0"/>
      <c r="AN13" s="240"/>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0"/>
      <c r="AN14" s="240"/>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0"/>
      <c r="AN15" s="240"/>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201</v>
      </c>
      <c r="B35" s="67"/>
      <c r="C35" s="67"/>
      <c r="D35" s="67"/>
      <c r="E35" s="67"/>
      <c r="F35" s="67"/>
      <c r="G35" s="60"/>
      <c r="H35" s="60"/>
      <c r="I35" s="60"/>
      <c r="J35" s="60"/>
      <c r="K35" s="60"/>
      <c r="L35" s="60"/>
      <c r="M35" s="60"/>
      <c r="N35" s="60"/>
      <c r="O35" s="60"/>
      <c r="AM35" s="67"/>
      <c r="AN35" s="62"/>
    </row>
    <row r="36" spans="1:43" ht="24.95" customHeight="1">
      <c r="A36" s="241"/>
      <c r="B36" s="241"/>
      <c r="C36" s="241"/>
      <c r="D36" s="98">
        <v>4</v>
      </c>
      <c r="E36" s="98">
        <v>5</v>
      </c>
      <c r="F36" s="265">
        <v>6</v>
      </c>
      <c r="G36" s="265"/>
      <c r="H36" s="265"/>
      <c r="I36" s="265">
        <v>7</v>
      </c>
      <c r="J36" s="265"/>
      <c r="K36" s="265"/>
      <c r="L36" s="265">
        <v>8</v>
      </c>
      <c r="M36" s="265"/>
      <c r="N36" s="265"/>
      <c r="O36" s="265">
        <v>9</v>
      </c>
      <c r="P36" s="265"/>
      <c r="Q36" s="265"/>
      <c r="R36" s="265">
        <v>10</v>
      </c>
      <c r="S36" s="265"/>
      <c r="T36" s="265"/>
      <c r="U36" s="265">
        <v>11</v>
      </c>
      <c r="V36" s="265"/>
      <c r="W36" s="265"/>
      <c r="X36" s="265">
        <v>12</v>
      </c>
      <c r="Y36" s="265"/>
      <c r="Z36" s="265"/>
      <c r="AA36" s="265">
        <v>1</v>
      </c>
      <c r="AB36" s="265"/>
      <c r="AC36" s="265"/>
      <c r="AD36" s="265">
        <v>2</v>
      </c>
      <c r="AE36" s="265"/>
      <c r="AF36" s="265"/>
      <c r="AG36" s="265">
        <v>3</v>
      </c>
      <c r="AH36" s="265"/>
      <c r="AI36" s="265"/>
      <c r="AJ36" s="241" t="s">
        <v>154</v>
      </c>
      <c r="AK36" s="241"/>
      <c r="AL36" s="82" t="s">
        <v>204</v>
      </c>
      <c r="AM36"/>
      <c r="AN36"/>
      <c r="AO36"/>
      <c r="AP36"/>
      <c r="AQ36"/>
    </row>
    <row r="37" spans="1:43" ht="18" customHeight="1">
      <c r="A37" s="268" t="s">
        <v>209</v>
      </c>
      <c r="B37" s="268"/>
      <c r="C37" s="268"/>
      <c r="D37" s="72">
        <f>SUM(D40:D43)</f>
        <v>0</v>
      </c>
      <c r="E37" s="72">
        <f>SUM(E40:E43)</f>
        <v>0</v>
      </c>
      <c r="F37" s="270">
        <f>SUM(F40:H43)</f>
        <v>0</v>
      </c>
      <c r="G37" s="270"/>
      <c r="H37" s="270"/>
      <c r="I37" s="270">
        <f>SUM(I40:K43)</f>
        <v>0</v>
      </c>
      <c r="J37" s="270"/>
      <c r="K37" s="270"/>
      <c r="L37" s="270">
        <f>SUM(L40:N43)</f>
        <v>0</v>
      </c>
      <c r="M37" s="270"/>
      <c r="N37" s="270"/>
      <c r="O37" s="270">
        <f>SUM(O40:Q43)</f>
        <v>0</v>
      </c>
      <c r="P37" s="270"/>
      <c r="Q37" s="270"/>
      <c r="R37" s="270">
        <f>SUM(R40:T43)</f>
        <v>0</v>
      </c>
      <c r="S37" s="270"/>
      <c r="T37" s="270"/>
      <c r="U37" s="270">
        <f>SUM(U40:W43)</f>
        <v>0</v>
      </c>
      <c r="V37" s="270"/>
      <c r="W37" s="270"/>
      <c r="X37" s="270">
        <f>SUM(X40:Z43)</f>
        <v>0</v>
      </c>
      <c r="Y37" s="270"/>
      <c r="Z37" s="270"/>
      <c r="AA37" s="270">
        <f>SUM(AA40:AC43)</f>
        <v>0</v>
      </c>
      <c r="AB37" s="270"/>
      <c r="AC37" s="270"/>
      <c r="AD37" s="270">
        <f>SUM(AD40:AF43)</f>
        <v>0</v>
      </c>
      <c r="AE37" s="270"/>
      <c r="AF37" s="270"/>
      <c r="AG37" s="270">
        <f>SUM(AG40:AI43)</f>
        <v>0</v>
      </c>
      <c r="AH37" s="270"/>
      <c r="AI37" s="270"/>
      <c r="AJ37" s="242">
        <f t="shared" ref="AJ37:AJ43" si="3">SUM(D37:AI37)</f>
        <v>0</v>
      </c>
      <c r="AK37" s="242"/>
      <c r="AL37" s="108" t="e">
        <f>ROUNDUP(AJ37/AJ44,1)</f>
        <v>#DIV/0!</v>
      </c>
      <c r="AM37"/>
      <c r="AN37"/>
      <c r="AO37"/>
      <c r="AP37"/>
      <c r="AQ37"/>
    </row>
    <row r="38" spans="1:43" ht="18" customHeight="1">
      <c r="A38" s="113" t="s">
        <v>237</v>
      </c>
      <c r="B38" s="114"/>
      <c r="C38" s="115"/>
      <c r="D38" s="69"/>
      <c r="E38" s="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42">
        <f t="shared" si="3"/>
        <v>0</v>
      </c>
      <c r="AK38" s="242"/>
      <c r="AL38" s="108" t="e">
        <f t="shared" ref="AL38:AL43" si="4">ROUNDUP(AJ38/$AJ$44,1)</f>
        <v>#DIV/0!</v>
      </c>
      <c r="AM38"/>
      <c r="AN38"/>
      <c r="AO38"/>
      <c r="AP38"/>
      <c r="AQ38"/>
    </row>
    <row r="39" spans="1:43" ht="18" customHeight="1">
      <c r="A39" s="113" t="s">
        <v>210</v>
      </c>
      <c r="B39" s="114"/>
      <c r="C39" s="115"/>
      <c r="D39" s="69"/>
      <c r="E39" s="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42">
        <f t="shared" si="3"/>
        <v>0</v>
      </c>
      <c r="AK39" s="242"/>
      <c r="AL39" s="108" t="e">
        <f t="shared" si="4"/>
        <v>#DIV/0!</v>
      </c>
      <c r="AM39"/>
      <c r="AN39"/>
      <c r="AO39"/>
      <c r="AP39"/>
      <c r="AQ39"/>
    </row>
    <row r="40" spans="1:43" ht="18" customHeight="1">
      <c r="A40" s="113" t="s">
        <v>211</v>
      </c>
      <c r="B40" s="114"/>
      <c r="C40" s="115"/>
      <c r="D40" s="69"/>
      <c r="E40" s="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42">
        <f t="shared" si="3"/>
        <v>0</v>
      </c>
      <c r="AK40" s="242"/>
      <c r="AL40" s="108" t="e">
        <f t="shared" si="4"/>
        <v>#DIV/0!</v>
      </c>
      <c r="AM40"/>
      <c r="AN40"/>
      <c r="AO40"/>
      <c r="AP40"/>
      <c r="AQ40"/>
    </row>
    <row r="41" spans="1:43" ht="18" customHeight="1">
      <c r="A41" s="113" t="s">
        <v>212</v>
      </c>
      <c r="B41" s="114"/>
      <c r="C41" s="115"/>
      <c r="D41" s="69"/>
      <c r="E41" s="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42">
        <f t="shared" si="3"/>
        <v>0</v>
      </c>
      <c r="AK41" s="242"/>
      <c r="AL41" s="108" t="e">
        <f t="shared" si="4"/>
        <v>#DIV/0!</v>
      </c>
      <c r="AM41"/>
      <c r="AN41"/>
      <c r="AO41"/>
      <c r="AP41"/>
      <c r="AQ41"/>
    </row>
    <row r="42" spans="1:43" ht="18" customHeight="1">
      <c r="A42" s="113" t="s">
        <v>213</v>
      </c>
      <c r="B42" s="114"/>
      <c r="C42" s="115"/>
      <c r="D42" s="69"/>
      <c r="E42" s="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42">
        <f t="shared" si="3"/>
        <v>0</v>
      </c>
      <c r="AK42" s="242"/>
      <c r="AL42" s="108" t="e">
        <f t="shared" si="4"/>
        <v>#DIV/0!</v>
      </c>
      <c r="AM42"/>
      <c r="AN42"/>
      <c r="AO42"/>
      <c r="AP42"/>
      <c r="AQ42"/>
    </row>
    <row r="43" spans="1:43" ht="18" customHeight="1">
      <c r="A43" s="289" t="s">
        <v>214</v>
      </c>
      <c r="B43" s="290"/>
      <c r="C43" s="291"/>
      <c r="D43" s="69"/>
      <c r="E43" s="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42">
        <f t="shared" si="3"/>
        <v>0</v>
      </c>
      <c r="AK43" s="242"/>
      <c r="AL43" s="108" t="e">
        <f t="shared" si="4"/>
        <v>#DIV/0!</v>
      </c>
      <c r="AM43"/>
      <c r="AN43"/>
      <c r="AO43"/>
      <c r="AP43"/>
      <c r="AQ43"/>
    </row>
    <row r="44" spans="1:43" ht="18" customHeight="1">
      <c r="A44" s="268" t="s">
        <v>202</v>
      </c>
      <c r="B44" s="268"/>
      <c r="C44" s="268"/>
      <c r="D44" s="69"/>
      <c r="E44" s="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42">
        <f>+SUM(D44:AI44)</f>
        <v>0</v>
      </c>
      <c r="AK44" s="242"/>
      <c r="AL44" s="107"/>
      <c r="AM44"/>
      <c r="AN44"/>
      <c r="AO44"/>
      <c r="AP44"/>
      <c r="AQ44"/>
    </row>
    <row r="45" spans="1:43" ht="5.0999999999999996"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6"/>
      <c r="AK45" s="60"/>
      <c r="AL45" s="67"/>
      <c r="AM45" s="67"/>
      <c r="AN45" s="62"/>
    </row>
    <row r="46" spans="1:43" ht="18" customHeight="1">
      <c r="A46" s="68" t="s">
        <v>203</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6"/>
      <c r="AK46" s="60"/>
      <c r="AL46" s="67"/>
      <c r="AM46" s="67"/>
      <c r="AN46" s="62"/>
    </row>
    <row r="47" spans="1:43" ht="45" customHeight="1">
      <c r="A47" s="241" t="s">
        <v>197</v>
      </c>
      <c r="B47" s="241"/>
      <c r="C47" s="241" t="s">
        <v>115</v>
      </c>
      <c r="D47" s="241"/>
      <c r="E47" s="259" t="s">
        <v>127</v>
      </c>
      <c r="F47" s="259"/>
      <c r="G47" s="259"/>
      <c r="H47" s="259"/>
      <c r="I47"/>
      <c r="J47"/>
      <c r="K47"/>
      <c r="L47"/>
      <c r="M47"/>
      <c r="N47"/>
      <c r="O47"/>
      <c r="P47"/>
      <c r="Q47"/>
      <c r="R47"/>
      <c r="S47"/>
      <c r="T47"/>
      <c r="U47"/>
      <c r="W47" s="67"/>
      <c r="X47" s="60"/>
      <c r="Y47" s="60"/>
      <c r="Z47" s="60"/>
      <c r="AA47" s="60"/>
      <c r="AB47" s="60"/>
      <c r="AC47" s="60"/>
      <c r="AD47" s="60"/>
      <c r="AE47" s="60"/>
      <c r="AF47" s="60"/>
      <c r="AG47" s="60"/>
      <c r="AH47" s="60"/>
      <c r="AI47" s="60"/>
      <c r="AJ47" s="106"/>
      <c r="AK47" s="60"/>
      <c r="AL47" s="67"/>
      <c r="AM47" s="67"/>
      <c r="AN47" s="62"/>
    </row>
    <row r="48" spans="1:43" ht="18" customHeight="1">
      <c r="A48" s="259" t="s">
        <v>205</v>
      </c>
      <c r="B48" s="259"/>
      <c r="C48" s="270" t="e">
        <f>ROUNDDOWN(IF(AL37&lt;=30,1,1+ROUNDUP((AL37-30)/30,0)),1)</f>
        <v>#DIV/0!</v>
      </c>
      <c r="D48" s="270"/>
      <c r="E48" s="270" t="e">
        <f>ROUNDDOWN(AL37/6,1)</f>
        <v>#DIV/0!</v>
      </c>
      <c r="F48" s="270"/>
      <c r="G48" s="270"/>
      <c r="H48" s="270"/>
      <c r="I48"/>
      <c r="J48"/>
      <c r="K48"/>
      <c r="L48"/>
      <c r="M48"/>
      <c r="N48"/>
      <c r="O48"/>
      <c r="P48"/>
      <c r="Q48"/>
      <c r="R48"/>
      <c r="S48"/>
      <c r="T48"/>
      <c r="U48"/>
      <c r="W48" s="67"/>
      <c r="X48" s="60"/>
      <c r="Y48" s="60"/>
      <c r="Z48" s="60"/>
      <c r="AA48" s="60"/>
      <c r="AB48" s="60"/>
      <c r="AC48" s="60"/>
      <c r="AD48" s="60"/>
      <c r="AE48" s="60"/>
      <c r="AF48" s="60"/>
      <c r="AG48" s="60"/>
      <c r="AH48" s="60"/>
      <c r="AI48" s="60"/>
      <c r="AJ48" s="106"/>
      <c r="AK48" s="60"/>
      <c r="AL48" s="67"/>
      <c r="AM48" s="67"/>
      <c r="AN48" s="62"/>
    </row>
    <row r="49" spans="1:40" ht="5.0999999999999996" customHeight="1">
      <c r="A49" s="86"/>
      <c r="B49" s="86"/>
      <c r="C49" s="86"/>
      <c r="D49" s="86"/>
      <c r="E49" s="86"/>
      <c r="F49" s="86"/>
      <c r="G49" s="86"/>
      <c r="H49" s="86"/>
      <c r="I49" s="86"/>
      <c r="J49" s="60"/>
      <c r="K49" s="60"/>
      <c r="L49" s="60"/>
      <c r="M49" s="106"/>
      <c r="N49" s="60"/>
      <c r="O49" s="60"/>
      <c r="P49" s="60"/>
      <c r="Q49"/>
      <c r="W49" s="67"/>
      <c r="X49" s="60"/>
      <c r="Y49" s="60"/>
      <c r="Z49" s="60"/>
      <c r="AA49" s="60"/>
      <c r="AB49" s="60"/>
      <c r="AC49" s="60"/>
      <c r="AD49" s="60"/>
      <c r="AE49" s="60"/>
      <c r="AF49" s="60"/>
      <c r="AG49" s="60"/>
      <c r="AH49" s="60"/>
      <c r="AI49" s="60"/>
      <c r="AJ49" s="106"/>
      <c r="AK49" s="60"/>
      <c r="AL49" s="67"/>
      <c r="AM49" s="67"/>
      <c r="AN49" s="62"/>
    </row>
    <row r="50" spans="1:40" ht="21" customHeight="1">
      <c r="A50" s="68" t="s">
        <v>260</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4.95" customHeight="1">
      <c r="A51" s="62"/>
      <c r="B51" s="67"/>
      <c r="C51" s="271" t="str">
        <f>IF(VLOOKUP($AK$1,選択肢!$A$1:$J$32,C56,FALSE)=0,"-",VLOOKUP($AK$1,選択肢!$A$1:$J$32,C56,FALSE))</f>
        <v>管理者</v>
      </c>
      <c r="D51" s="272"/>
      <c r="E51" s="273" t="str">
        <f>IF(VLOOKUP($AK$1,選択肢!$A$1:$J$32,E56,FALSE)=0,"-",VLOOKUP($AK$1,選択肢!$A$1:$J$32,E56,FALSE))</f>
        <v>サービス管理責任者</v>
      </c>
      <c r="F51" s="273"/>
      <c r="G51" s="273"/>
      <c r="H51" s="273"/>
      <c r="I51" s="271" t="str">
        <f>IF(VLOOKUP($AK$1,選択肢!$A$1:$J$32,I56,FALSE)=0,"-",VLOOKUP($AK$1,選択肢!$A$1:$J$32,I56,FALSE))</f>
        <v>世話人</v>
      </c>
      <c r="J51" s="272"/>
      <c r="K51" s="272"/>
      <c r="L51" s="272"/>
      <c r="M51" s="272"/>
      <c r="N51" s="274"/>
      <c r="O51" s="271" t="str">
        <f>IF(VLOOKUP($AK$1,選択肢!$A$1:$J$32,O56,FALSE)=0,"-",VLOOKUP($AK$1,選択肢!$A$1:$J$32,O56,FALSE))</f>
        <v>-</v>
      </c>
      <c r="P51" s="272"/>
      <c r="Q51" s="272"/>
      <c r="R51" s="272"/>
      <c r="S51" s="272"/>
      <c r="T51" s="274"/>
      <c r="U51" s="271" t="str">
        <f>IF(VLOOKUP($AK$1,選択肢!$A$1:$J$32,U56,FALSE)=0,"-",VLOOKUP($AK$1,選択肢!$A$1:$J$32,U56,FALSE))</f>
        <v>-</v>
      </c>
      <c r="V51" s="272"/>
      <c r="W51" s="272"/>
      <c r="X51" s="272"/>
      <c r="Y51" s="272"/>
      <c r="Z51" s="274"/>
      <c r="AA51" s="271" t="str">
        <f>IF(VLOOKUP($AK$1,選択肢!$A$1:$J$32,AA56,FALSE)=0,"-",VLOOKUP($AK$1,選択肢!$A$1:$J$32,AA56,FALSE))</f>
        <v>-</v>
      </c>
      <c r="AB51" s="272"/>
      <c r="AC51" s="272"/>
      <c r="AD51" s="272"/>
      <c r="AE51" s="272"/>
      <c r="AF51" s="274"/>
      <c r="AG51" s="273" t="str">
        <f>IF(VLOOKUP($AK$1,選択肢!$A$1:$J$32,AG56,FALSE)=0,"-",VLOOKUP($AK$1,選択肢!$A$1:$J$32,AG56,FALSE))</f>
        <v>-</v>
      </c>
      <c r="AH51" s="273"/>
      <c r="AI51" s="273"/>
      <c r="AJ51" s="273"/>
      <c r="AK51" s="273"/>
      <c r="AL51" s="273" t="str">
        <f>IF(VLOOKUP($AK$1,選択肢!$A$1:$J$32,AL56,FALSE)=0,"-",VLOOKUP($AK$1,選択肢!$A$1:$J$32,AL56,FALSE))</f>
        <v>-</v>
      </c>
      <c r="AM51" s="273"/>
      <c r="AN51" s="62"/>
    </row>
    <row r="52" spans="1:40" ht="18" customHeight="1">
      <c r="A52" s="62"/>
      <c r="B52" s="67"/>
      <c r="C52" s="102" t="s">
        <v>56</v>
      </c>
      <c r="D52" s="102" t="s">
        <v>57</v>
      </c>
      <c r="E52" s="101" t="s">
        <v>56</v>
      </c>
      <c r="F52" s="275" t="s">
        <v>57</v>
      </c>
      <c r="G52" s="275"/>
      <c r="H52" s="275"/>
      <c r="I52" s="276" t="s">
        <v>56</v>
      </c>
      <c r="J52" s="277"/>
      <c r="K52" s="278"/>
      <c r="L52" s="276" t="s">
        <v>57</v>
      </c>
      <c r="M52" s="277"/>
      <c r="N52" s="278"/>
      <c r="O52" s="276" t="s">
        <v>56</v>
      </c>
      <c r="P52" s="277"/>
      <c r="Q52" s="278"/>
      <c r="R52" s="276" t="s">
        <v>57</v>
      </c>
      <c r="S52" s="277"/>
      <c r="T52" s="278"/>
      <c r="U52" s="276" t="s">
        <v>56</v>
      </c>
      <c r="V52" s="277"/>
      <c r="W52" s="278"/>
      <c r="X52" s="276" t="s">
        <v>57</v>
      </c>
      <c r="Y52" s="277"/>
      <c r="Z52" s="278"/>
      <c r="AA52" s="276" t="s">
        <v>56</v>
      </c>
      <c r="AB52" s="277"/>
      <c r="AC52" s="278"/>
      <c r="AD52" s="276" t="s">
        <v>57</v>
      </c>
      <c r="AE52" s="277"/>
      <c r="AF52" s="278"/>
      <c r="AG52" s="276" t="s">
        <v>56</v>
      </c>
      <c r="AH52" s="277"/>
      <c r="AI52" s="278"/>
      <c r="AJ52" s="276" t="s">
        <v>57</v>
      </c>
      <c r="AK52" s="278"/>
      <c r="AL52" s="101" t="s">
        <v>19</v>
      </c>
      <c r="AM52" s="101" t="s">
        <v>18</v>
      </c>
      <c r="AN52" s="62"/>
    </row>
    <row r="53" spans="1:40" ht="18" customHeight="1">
      <c r="A53" s="62"/>
      <c r="B53" s="75" t="s">
        <v>108</v>
      </c>
      <c r="C53" s="101">
        <f>COUNTIFS($B$11:$B$30,C$51,$C$11:$C$30,"A",$E$11:$E$30,"*")</f>
        <v>0</v>
      </c>
      <c r="D53" s="101">
        <f>COUNTIFS($B$11:$B$30,C$51,$C$11:$C$30,"B",$E$11:$E$30,"*")</f>
        <v>0</v>
      </c>
      <c r="E53" s="101">
        <f>COUNTIFS($B$11:$B$30,E$51,$C$11:$C$30,"A",$E$11:$E$30,"*")</f>
        <v>0</v>
      </c>
      <c r="F53" s="276">
        <f>COUNTIFS($B$11:$B$30,E$51,$C$11:$C$30,"B",$E$11:$E$30,"*")</f>
        <v>0</v>
      </c>
      <c r="G53" s="277"/>
      <c r="H53" s="278"/>
      <c r="I53" s="276">
        <f>COUNTIFS($B$11:$B$30,I$51,$C$11:$C$30,"A",$E$11:$E$30,"*")</f>
        <v>0</v>
      </c>
      <c r="J53" s="277"/>
      <c r="K53" s="278"/>
      <c r="L53" s="276">
        <f>COUNTIFS($B$11:$B$30,I$51,$C$11:$C$30,"B",$E$11:$E$30,"*")</f>
        <v>0</v>
      </c>
      <c r="M53" s="277"/>
      <c r="N53" s="278"/>
      <c r="O53" s="276">
        <f>COUNTIFS($B$11:$B$30,O$51,$C$11:$C$30,"A",$E$11:$E$30,"*")</f>
        <v>0</v>
      </c>
      <c r="P53" s="277"/>
      <c r="Q53" s="278"/>
      <c r="R53" s="276">
        <f>COUNTIFS($B$11:$B$30,O$51,$C$11:$C$30,"B",$E$11:$E$30,"*")</f>
        <v>0</v>
      </c>
      <c r="S53" s="277"/>
      <c r="T53" s="278"/>
      <c r="U53" s="276">
        <f>COUNTIFS($B$11:$B$30,U$51,$C$11:$C$30,"A",$E$11:$E$30,"*")</f>
        <v>0</v>
      </c>
      <c r="V53" s="277"/>
      <c r="W53" s="278"/>
      <c r="X53" s="276">
        <f>COUNTIFS($B$11:$B$30,U$51,$C$11:$C$30,"B",$E$11:$E$30,"*")</f>
        <v>0</v>
      </c>
      <c r="Y53" s="277"/>
      <c r="Z53" s="278"/>
      <c r="AA53" s="276">
        <f>COUNTIFS($B$11:$B$30,AA$51,$C$11:$C$30,"A",$E$11:$E$30,"*")</f>
        <v>0</v>
      </c>
      <c r="AB53" s="277"/>
      <c r="AC53" s="278"/>
      <c r="AD53" s="276">
        <f>COUNTIFS($B$11:$B$30,AA$51,$C$11:$C$30,"B",$E$11:$E$30,"*")</f>
        <v>0</v>
      </c>
      <c r="AE53" s="277"/>
      <c r="AF53" s="278"/>
      <c r="AG53" s="276">
        <f>COUNTIFS($B$11:$B$30,AG$51,$C$11:$C$30,"A",$E$11:$E$30,"*")</f>
        <v>0</v>
      </c>
      <c r="AH53" s="277"/>
      <c r="AI53" s="278"/>
      <c r="AJ53" s="276">
        <f>COUNTIFS($B$11:$B$30,AG$51,$C$11:$C$30,"B",$E$11:$E$30,"*")</f>
        <v>0</v>
      </c>
      <c r="AK53" s="278"/>
      <c r="AL53" s="101">
        <f>COUNTIFS($B$11:$B$30,AL$51,$C$11:$C$30,"A",$E$11:$E$30,"*")</f>
        <v>0</v>
      </c>
      <c r="AM53" s="101">
        <f>COUNTIFS($B$11:$B$30,AL$51,$C$11:$C$30,"B",$E$11:$E$30,"*")</f>
        <v>0</v>
      </c>
      <c r="AN53" s="62"/>
    </row>
    <row r="54" spans="1:40" ht="18" customHeight="1">
      <c r="A54" s="62"/>
      <c r="B54" s="82" t="s">
        <v>109</v>
      </c>
      <c r="C54" s="109"/>
      <c r="D54" s="109"/>
      <c r="E54" s="101">
        <f>COUNTIFS($B$11:$B$30,E$51,$C$11:$C$30,"C",$E$11:$E$30,"*")</f>
        <v>0</v>
      </c>
      <c r="F54" s="276">
        <f>COUNTIFS($B$11:$B$30,E$51,$C$11:$C$30,"D",$E$11:$E$30,"*")</f>
        <v>0</v>
      </c>
      <c r="G54" s="277"/>
      <c r="H54" s="278"/>
      <c r="I54" s="276">
        <f>COUNTIFS($B$11:$B$30,I$51,$C$11:$C$30,"C",$E$11:$E$30,"*")</f>
        <v>0</v>
      </c>
      <c r="J54" s="277"/>
      <c r="K54" s="278"/>
      <c r="L54" s="276">
        <f>COUNTIFS($B$11:$B$30,I$51,$C$11:$C$30,"D",$E$11:$E$30,"*")</f>
        <v>0</v>
      </c>
      <c r="M54" s="277"/>
      <c r="N54" s="278"/>
      <c r="O54" s="276">
        <f>COUNTIFS($B$11:$B$30,O$51,$C$11:$C$30,"C",$E$11:$E$30,"*")</f>
        <v>0</v>
      </c>
      <c r="P54" s="277"/>
      <c r="Q54" s="278"/>
      <c r="R54" s="276">
        <f>COUNTIFS($B$11:$B$30,O$51,$C$11:$C$30,"D",$E$11:$E$30,"*")</f>
        <v>0</v>
      </c>
      <c r="S54" s="277"/>
      <c r="T54" s="278"/>
      <c r="U54" s="276">
        <f>COUNTIFS($B$11:$B$30,U$51,$C$11:$C$30,"C",$E$11:$E$30,"*")</f>
        <v>0</v>
      </c>
      <c r="V54" s="277"/>
      <c r="W54" s="278"/>
      <c r="X54" s="276">
        <f>COUNTIFS($B$11:$B$30,U$51,$C$11:$C$30,"D",$E$11:$E$30,"*")</f>
        <v>0</v>
      </c>
      <c r="Y54" s="277"/>
      <c r="Z54" s="278"/>
      <c r="AA54" s="276">
        <f>COUNTIFS($B$11:$B$30,AA$51,$C$11:$C$30,"C",$E$11:$E$30,"*")</f>
        <v>0</v>
      </c>
      <c r="AB54" s="277"/>
      <c r="AC54" s="278"/>
      <c r="AD54" s="276">
        <f>COUNTIFS($B$11:$B$30,AA$51,$C$11:$C$30,"D",$E$11:$E$30,"*")</f>
        <v>0</v>
      </c>
      <c r="AE54" s="277"/>
      <c r="AF54" s="278"/>
      <c r="AG54" s="276">
        <f>COUNTIFS($B$11:$B$30,AG$51,$C$11:$C$30,"C",$E$11:$E$30,"*")</f>
        <v>0</v>
      </c>
      <c r="AH54" s="277"/>
      <c r="AI54" s="278"/>
      <c r="AJ54" s="276">
        <f>COUNTIFS($B$11:$B$30,AG$51,$C$11:$C$30,"D",$E$11:$E$30,"*")</f>
        <v>0</v>
      </c>
      <c r="AK54" s="278"/>
      <c r="AL54" s="101">
        <f>COUNTIFS($B$11:$B$30,AL$51,$C$11:$C$30,"C",$E$11:$E$30,"*")</f>
        <v>0</v>
      </c>
      <c r="AM54" s="101">
        <f>COUNTIFS($B$11:$B$30,AL$51,$C$11:$C$30,"D",$E$11:$E$30,"*")</f>
        <v>0</v>
      </c>
      <c r="AN54" s="62"/>
    </row>
    <row r="55" spans="1:40" ht="24.95" customHeight="1">
      <c r="A55" s="62"/>
      <c r="B55" s="82" t="s">
        <v>196</v>
      </c>
      <c r="C55" s="297"/>
      <c r="D55" s="298"/>
      <c r="E55" s="271" t="str">
        <f>IF($AK$3="４週",SUMIFS($AK$11:$AK$30,$B$11:$B$30,E51)/4/$AH$5,IF($AK$3="歴月",SUMIFS($AK$11:$AK$30,$B$11:$B$30,E51)/$AL$5,"記載する期間を選択してください"))</f>
        <v>記載する期間を選択してください</v>
      </c>
      <c r="F55" s="272"/>
      <c r="G55" s="272"/>
      <c r="H55" s="274"/>
      <c r="I55" s="271" t="str">
        <f>IF($AK$3="４週",SUMIFS($AK$11:$AK$30,$B$11:$B$30,I51)/4/$AH$5,IF($AK$3="歴月",SUMIFS($AK$11:$AK$30,$B$11:$B$30,I51)/$AL$5,"記載する期間を選択してください"))</f>
        <v>記載する期間を選択してください</v>
      </c>
      <c r="J55" s="272"/>
      <c r="K55" s="272"/>
      <c r="L55" s="272"/>
      <c r="M55" s="272"/>
      <c r="N55" s="274"/>
      <c r="O55" s="271" t="str">
        <f>IF($AK$3="４週",SUMIFS($AK$11:$AK$30,$B$11:$B$30,O51)/4/$AH$5,IF($AK$3="歴月",SUMIFS($AK$11:$AK$30,$B$11:$B$30,O51)/$AL$5,"記載する期間を選択してください"))</f>
        <v>記載する期間を選択してください</v>
      </c>
      <c r="P55" s="272"/>
      <c r="Q55" s="272"/>
      <c r="R55" s="272"/>
      <c r="S55" s="272"/>
      <c r="T55" s="274"/>
      <c r="U55" s="271" t="str">
        <f>IF($AK$3="４週",SUMIFS($AK$11:$AK$30,$B$11:$B$30,U51)/4/$AH$5,IF($AK$3="歴月",SUMIFS($AK$11:$AK$30,$B$11:$B$30,U51)/$AL$5,"記載する期間を選択してください"))</f>
        <v>記載する期間を選択してください</v>
      </c>
      <c r="V55" s="272"/>
      <c r="W55" s="272"/>
      <c r="X55" s="272"/>
      <c r="Y55" s="272"/>
      <c r="Z55" s="274"/>
      <c r="AA55" s="271" t="str">
        <f>IF($AK$3="４週",SUMIFS($AK$11:$AK$30,$B$11:$B$30,AA51)/4/$AH$5,IF($AK$3="歴月",SUMIFS($AK$11:$AK$30,$B$11:$B$30,AA51)/$AL$5,"記載する期間を選択してください"))</f>
        <v>記載する期間を選択してください</v>
      </c>
      <c r="AB55" s="272"/>
      <c r="AC55" s="272"/>
      <c r="AD55" s="272"/>
      <c r="AE55" s="272"/>
      <c r="AF55" s="274"/>
      <c r="AG55" s="271" t="str">
        <f>IF($AK$3="４週",SUMIFS($AK$11:$AK$30,$B$11:$B$30,AG51)/4/$AH$5,IF($AK$3="歴月",SUMIFS($AK$11:$AK$30,$B$11:$B$30,AG51)/$AL$5,"記載する期間を選択してください"))</f>
        <v>記載する期間を選択してください</v>
      </c>
      <c r="AH55" s="272"/>
      <c r="AI55" s="272"/>
      <c r="AJ55" s="272"/>
      <c r="AK55" s="274"/>
      <c r="AL55" s="271" t="str">
        <f>IF($AK$3="４週",SUMIFS($AK$11:$AK$30,$B$11:$B$30,AL51)/4/$AH$5,IF($AK$3="歴月",SUMIFS($AK$11:$AK$30,$B$11:$B$30,AL51)/$AL$5,"記載する期間を選択してください"))</f>
        <v>記載する期間を選択してください</v>
      </c>
      <c r="AM55" s="274"/>
      <c r="AN55" s="62"/>
    </row>
    <row r="56" spans="1:40" ht="5.0999999999999996"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100"/>
      <c r="AN56" s="62"/>
    </row>
    <row r="57" spans="1:40" ht="15" customHeight="1">
      <c r="A57" s="60" t="s">
        <v>166</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167</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208</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168</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169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170</v>
      </c>
      <c r="B62" s="94"/>
      <c r="C62" s="60"/>
      <c r="D62" s="60"/>
      <c r="E62" s="60"/>
      <c r="F62" s="60"/>
      <c r="G62" s="60"/>
    </row>
    <row r="63" spans="1:40" ht="15" customHeight="1">
      <c r="A63" s="60" t="s">
        <v>171</v>
      </c>
      <c r="B63" s="94"/>
      <c r="C63" s="60"/>
      <c r="D63" s="60"/>
      <c r="E63" s="60"/>
      <c r="F63" s="60"/>
      <c r="G63" s="60"/>
    </row>
    <row r="64" spans="1:40" ht="15" customHeight="1">
      <c r="A64" s="60"/>
      <c r="B64" s="75" t="s">
        <v>172</v>
      </c>
      <c r="C64" s="241" t="s">
        <v>173</v>
      </c>
      <c r="D64" s="241"/>
      <c r="E64" s="241"/>
      <c r="F64" s="60"/>
      <c r="G64" s="60"/>
    </row>
    <row r="65" spans="1:7" ht="15" customHeight="1">
      <c r="A65" s="60"/>
      <c r="B65" s="97" t="s">
        <v>186</v>
      </c>
      <c r="C65" s="242" t="s">
        <v>174</v>
      </c>
      <c r="D65" s="242"/>
      <c r="E65" s="242"/>
      <c r="F65" s="60"/>
      <c r="G65" s="60"/>
    </row>
    <row r="66" spans="1:7" ht="15" customHeight="1">
      <c r="A66" s="60"/>
      <c r="B66" s="97" t="s">
        <v>187</v>
      </c>
      <c r="C66" s="242" t="s">
        <v>175</v>
      </c>
      <c r="D66" s="242"/>
      <c r="E66" s="242"/>
      <c r="F66" s="60"/>
      <c r="G66" s="60"/>
    </row>
    <row r="67" spans="1:7" ht="15" customHeight="1">
      <c r="A67" s="60"/>
      <c r="B67" s="97" t="s">
        <v>188</v>
      </c>
      <c r="C67" s="242" t="s">
        <v>176</v>
      </c>
      <c r="D67" s="242"/>
      <c r="E67" s="242"/>
      <c r="F67" s="60"/>
      <c r="G67" s="60"/>
    </row>
    <row r="68" spans="1:7" ht="15" customHeight="1">
      <c r="A68" s="60"/>
      <c r="B68" s="97" t="s">
        <v>189</v>
      </c>
      <c r="C68" s="242" t="s">
        <v>177</v>
      </c>
      <c r="D68" s="242"/>
      <c r="E68" s="242"/>
      <c r="F68" s="60"/>
      <c r="G68" s="60"/>
    </row>
    <row r="69" spans="1:7" ht="15" customHeight="1">
      <c r="A69" s="60"/>
      <c r="B69" s="60" t="s">
        <v>178</v>
      </c>
      <c r="C69" s="60"/>
      <c r="D69" s="60"/>
      <c r="E69" s="60"/>
      <c r="F69" s="60"/>
      <c r="G69" s="60"/>
    </row>
    <row r="70" spans="1:7" ht="15" customHeight="1">
      <c r="A70" s="60"/>
      <c r="B70" s="60" t="s">
        <v>190</v>
      </c>
      <c r="C70" s="60"/>
      <c r="D70" s="60"/>
      <c r="E70" s="60"/>
      <c r="F70" s="60"/>
      <c r="G70" s="60"/>
    </row>
    <row r="71" spans="1:7" ht="15" customHeight="1">
      <c r="A71" s="60"/>
      <c r="B71" s="60" t="s">
        <v>179</v>
      </c>
      <c r="C71" s="60"/>
      <c r="D71" s="60"/>
      <c r="E71" s="60"/>
      <c r="F71" s="60"/>
      <c r="G71" s="60"/>
    </row>
    <row r="72" spans="1:7" ht="15" customHeight="1">
      <c r="A72" s="60" t="s">
        <v>180</v>
      </c>
      <c r="B72" s="94"/>
      <c r="C72" s="60"/>
      <c r="D72" s="60"/>
      <c r="E72" s="60"/>
      <c r="F72" s="60"/>
      <c r="G72" s="60"/>
    </row>
    <row r="73" spans="1:7" ht="15" customHeight="1">
      <c r="A73" s="60" t="s">
        <v>249</v>
      </c>
      <c r="B73" s="94"/>
      <c r="C73" s="60"/>
      <c r="D73" s="60"/>
      <c r="E73" s="60"/>
      <c r="F73" s="60"/>
      <c r="G73" s="60"/>
    </row>
    <row r="74" spans="1:7" ht="15" customHeight="1">
      <c r="A74" s="60" t="s">
        <v>191</v>
      </c>
      <c r="B74" s="94"/>
      <c r="C74" s="60"/>
      <c r="D74" s="60"/>
      <c r="E74" s="60"/>
      <c r="F74" s="60"/>
      <c r="G74" s="60"/>
    </row>
    <row r="75" spans="1:7" ht="15" customHeight="1">
      <c r="A75" s="60" t="s">
        <v>182</v>
      </c>
      <c r="B75" s="94"/>
      <c r="C75" s="60"/>
      <c r="D75" s="60"/>
      <c r="E75" s="60"/>
      <c r="F75" s="60"/>
      <c r="G75" s="60"/>
    </row>
    <row r="76" spans="1:7" ht="15" customHeight="1">
      <c r="A76" s="60" t="s">
        <v>251</v>
      </c>
      <c r="B76" s="94"/>
      <c r="C76" s="60"/>
      <c r="D76" s="60"/>
      <c r="E76" s="60"/>
      <c r="F76" s="60"/>
      <c r="G76" s="60"/>
    </row>
    <row r="77" spans="1:7" ht="15" customHeight="1">
      <c r="A77" s="60" t="s">
        <v>252</v>
      </c>
      <c r="B77" s="94"/>
      <c r="C77" s="60"/>
      <c r="D77" s="60"/>
      <c r="E77" s="60"/>
      <c r="F77" s="60"/>
      <c r="G77" s="60"/>
    </row>
    <row r="78" spans="1:7" ht="15" customHeight="1">
      <c r="A78" s="60"/>
      <c r="B78" s="60" t="s">
        <v>253</v>
      </c>
      <c r="C78" s="60"/>
      <c r="D78" s="60"/>
      <c r="E78" s="60"/>
      <c r="F78" s="60"/>
      <c r="G78" s="60"/>
    </row>
    <row r="79" spans="1:7" ht="15" customHeight="1">
      <c r="A79" s="60"/>
      <c r="B79" s="60" t="s">
        <v>254</v>
      </c>
      <c r="C79" s="60"/>
      <c r="D79" s="60"/>
      <c r="E79" s="60"/>
      <c r="F79" s="60"/>
      <c r="G79" s="60"/>
    </row>
    <row r="80" spans="1:7" ht="15" customHeight="1">
      <c r="A80" s="60" t="s">
        <v>255</v>
      </c>
      <c r="B80" s="94"/>
      <c r="C80" s="60"/>
      <c r="D80" s="60"/>
      <c r="E80" s="60"/>
      <c r="F80" s="60"/>
      <c r="G80" s="60"/>
    </row>
    <row r="81" spans="1:7" ht="15" customHeight="1">
      <c r="A81" s="60" t="s">
        <v>183</v>
      </c>
      <c r="B81" s="94"/>
      <c r="C81" s="60"/>
      <c r="D81" s="60"/>
      <c r="E81" s="60"/>
      <c r="F81" s="60"/>
      <c r="G81" s="60"/>
    </row>
    <row r="82" spans="1:7" ht="15" customHeight="1">
      <c r="A82" s="60" t="s">
        <v>256</v>
      </c>
      <c r="B82" s="94"/>
      <c r="C82" s="60"/>
      <c r="D82" s="60"/>
      <c r="E82" s="60"/>
      <c r="F82" s="60"/>
      <c r="G82" s="60"/>
    </row>
    <row r="83" spans="1:7" ht="15" customHeight="1">
      <c r="A83" s="60" t="s">
        <v>257</v>
      </c>
      <c r="B83" s="94"/>
      <c r="C83" s="60"/>
      <c r="D83" s="60"/>
      <c r="E83" s="60"/>
      <c r="F83" s="60"/>
      <c r="G83" s="60"/>
    </row>
    <row r="84" spans="1:7" ht="15" customHeight="1">
      <c r="A84" s="60" t="s">
        <v>184</v>
      </c>
      <c r="B84" s="94"/>
      <c r="C84" s="60"/>
      <c r="D84" s="60"/>
      <c r="E84" s="60"/>
      <c r="F84" s="60"/>
      <c r="G84" s="60"/>
    </row>
    <row r="85" spans="1:7" ht="15" customHeight="1">
      <c r="A85" s="60" t="s">
        <v>185</v>
      </c>
      <c r="B85" s="94"/>
      <c r="C85" s="60"/>
      <c r="D85" s="60"/>
      <c r="E85" s="60"/>
      <c r="F85" s="60"/>
      <c r="G85" s="60"/>
    </row>
    <row r="86" spans="1:7" ht="15" customHeight="1">
      <c r="A86" s="60" t="s">
        <v>258</v>
      </c>
      <c r="B86" s="94"/>
      <c r="C86" s="60"/>
      <c r="D86" s="60"/>
      <c r="E86" s="60"/>
      <c r="F86" s="60"/>
      <c r="G86" s="60"/>
    </row>
    <row r="87" spans="1:7" ht="15" customHeight="1">
      <c r="A87" s="60" t="s">
        <v>259</v>
      </c>
      <c r="B87" s="94"/>
      <c r="C87" s="60"/>
      <c r="D87" s="60"/>
      <c r="E87" s="60"/>
      <c r="F87" s="60"/>
      <c r="G87" s="60"/>
    </row>
  </sheetData>
  <mergeCells count="210">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C68:E68"/>
    <mergeCell ref="I55:N55"/>
    <mergeCell ref="C55:D55"/>
    <mergeCell ref="E55:H55"/>
    <mergeCell ref="F53:H53"/>
    <mergeCell ref="I53:K53"/>
    <mergeCell ref="L53:N53"/>
    <mergeCell ref="O53:Q53"/>
    <mergeCell ref="R53:T53"/>
    <mergeCell ref="C66:E66"/>
    <mergeCell ref="C67:E67"/>
    <mergeCell ref="O55:T55"/>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1000-000000000000}">
      <formula1>"A,B,C,D"</formula1>
    </dataValidation>
    <dataValidation operator="greaterThanOrEqual" allowBlank="1" showInputMessage="1" showErrorMessage="1" sqref="I45:I46 I49 L45:L46 L49 AL37:AL43 AJ37:AJ44"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qref="B13:B30" xr:uid="{00000000-0002-0000-1000-000005000000}">
      <formula1>INDIRECT($AK$1)</formula1>
    </dataValidation>
    <dataValidation type="whole" operator="greaterThanOrEqual" allowBlank="1" showInputMessage="1" showErrorMessage="1" sqref="AG37:AG44 I37:I44 AD37:AD44 AA37:AA44 X37:X44 U37:U44 R37:R44 O37:O44 L37:L44 D37:F44" xr:uid="{00000000-0002-0000-1000-000002000000}">
      <formula1>0</formula1>
    </dataValidation>
    <dataValidation allowBlank="1" showInputMessage="1" sqref="B11:B12" xr:uid="{A35C1431-C53D-41BA-8033-9634B3166EEA}"/>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AQ90"/>
  <sheetViews>
    <sheetView showGridLines="0" view="pageBreakPreview" zoomScaleNormal="100" zoomScaleSheetLayoutView="100" workbookViewId="0">
      <selection activeCell="E11" sqref="E11"/>
    </sheetView>
  </sheetViews>
  <sheetFormatPr defaultColWidth="8.25" defaultRowHeight="21" customHeight="1"/>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224</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t="s">
        <v>218</v>
      </c>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v>40</v>
      </c>
      <c r="AI5" s="260"/>
      <c r="AJ5" s="260"/>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6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62"/>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63" t="s">
        <v>250</v>
      </c>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64"/>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t="s">
        <v>115</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0"/>
      <c r="AN12" s="240"/>
    </row>
    <row r="13" spans="1:40" ht="18" customHeight="1">
      <c r="A13" s="74">
        <v>3</v>
      </c>
      <c r="B13" s="103" t="s">
        <v>127</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0"/>
      <c r="AN13" s="240"/>
    </row>
    <row r="14" spans="1:40" ht="18" customHeight="1">
      <c r="A14" s="74">
        <v>4</v>
      </c>
      <c r="B14" s="103" t="s">
        <v>127</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0"/>
      <c r="AN14" s="240"/>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0"/>
      <c r="AN15" s="240"/>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201</v>
      </c>
      <c r="B35" s="67"/>
      <c r="C35" s="67"/>
      <c r="D35" s="67"/>
      <c r="E35" s="67"/>
      <c r="F35" s="67"/>
      <c r="G35" s="60"/>
      <c r="H35" s="60"/>
      <c r="I35" s="60"/>
      <c r="J35" s="60"/>
      <c r="K35" s="60"/>
      <c r="L35" s="60"/>
      <c r="M35" s="60"/>
      <c r="N35" s="60"/>
      <c r="O35" s="60"/>
      <c r="AM35" s="67"/>
      <c r="AN35" s="62"/>
    </row>
    <row r="36" spans="1:43" ht="32.25" customHeight="1">
      <c r="A36" s="241"/>
      <c r="B36" s="241"/>
      <c r="C36" s="241"/>
      <c r="D36" s="98">
        <v>4</v>
      </c>
      <c r="E36" s="98">
        <v>5</v>
      </c>
      <c r="F36" s="265">
        <v>6</v>
      </c>
      <c r="G36" s="265"/>
      <c r="H36" s="265"/>
      <c r="I36" s="265">
        <v>7</v>
      </c>
      <c r="J36" s="265"/>
      <c r="K36" s="265"/>
      <c r="L36" s="265">
        <v>8</v>
      </c>
      <c r="M36" s="265"/>
      <c r="N36" s="265"/>
      <c r="O36" s="265">
        <v>9</v>
      </c>
      <c r="P36" s="265"/>
      <c r="Q36" s="265"/>
      <c r="R36" s="265">
        <v>10</v>
      </c>
      <c r="S36" s="265"/>
      <c r="T36" s="265"/>
      <c r="U36" s="265">
        <v>11</v>
      </c>
      <c r="V36" s="265"/>
      <c r="W36" s="265"/>
      <c r="X36" s="265">
        <v>12</v>
      </c>
      <c r="Y36" s="265"/>
      <c r="Z36" s="265"/>
      <c r="AA36" s="265">
        <v>1</v>
      </c>
      <c r="AB36" s="265"/>
      <c r="AC36" s="265"/>
      <c r="AD36" s="265">
        <v>2</v>
      </c>
      <c r="AE36" s="265"/>
      <c r="AF36" s="265"/>
      <c r="AG36" s="265">
        <v>3</v>
      </c>
      <c r="AH36" s="265"/>
      <c r="AI36" s="265"/>
      <c r="AJ36" s="241" t="s">
        <v>154</v>
      </c>
      <c r="AK36" s="241"/>
      <c r="AL36" s="82" t="s">
        <v>204</v>
      </c>
      <c r="AM36" s="287" t="s">
        <v>245</v>
      </c>
      <c r="AN36" s="288"/>
      <c r="AO36"/>
      <c r="AP36"/>
      <c r="AQ36"/>
    </row>
    <row r="37" spans="1:43" ht="20.100000000000001" customHeight="1">
      <c r="A37" s="268" t="s">
        <v>209</v>
      </c>
      <c r="B37" s="268"/>
      <c r="C37" s="268"/>
      <c r="D37" s="116">
        <f>SUM(D38,D39,D40,D41,D43,D45)</f>
        <v>1840</v>
      </c>
      <c r="E37" s="116">
        <f>SUM(E38,E39,E40,E41,E43,E45)</f>
        <v>1726</v>
      </c>
      <c r="F37" s="279">
        <f>SUM(F38,F39,F40,F41,F43,F45)</f>
        <v>1840</v>
      </c>
      <c r="G37" s="280"/>
      <c r="H37" s="281"/>
      <c r="I37" s="279">
        <f>SUM(I38,I39,I40,I41,I43,I45)</f>
        <v>1932</v>
      </c>
      <c r="J37" s="280">
        <f t="shared" ref="J37:AI37" si="3">SUM(J38,J39,J40,J41,J43,J45)</f>
        <v>0</v>
      </c>
      <c r="K37" s="281">
        <f t="shared" si="3"/>
        <v>0</v>
      </c>
      <c r="L37" s="279">
        <f>SUM(L38,L39,L40,L41,L43,L45)</f>
        <v>1932</v>
      </c>
      <c r="M37" s="280"/>
      <c r="N37" s="281"/>
      <c r="O37" s="279">
        <f>SUM(O38,O39,O40,O41,O43,O45)</f>
        <v>1748</v>
      </c>
      <c r="P37" s="280"/>
      <c r="Q37" s="281"/>
      <c r="R37" s="279">
        <f>SUM(R38,R39,R40,R41,R43,R45)</f>
        <v>1840</v>
      </c>
      <c r="S37" s="280"/>
      <c r="T37" s="281"/>
      <c r="U37" s="279">
        <f>SUM(U38,U39,U40,U41,U43,U45)</f>
        <v>1840</v>
      </c>
      <c r="V37" s="280">
        <f t="shared" si="3"/>
        <v>0</v>
      </c>
      <c r="W37" s="281">
        <f t="shared" si="3"/>
        <v>0</v>
      </c>
      <c r="X37" s="279">
        <f>SUM(X38,X39,X40,X41,X43,X45)</f>
        <v>1748</v>
      </c>
      <c r="Y37" s="280">
        <f t="shared" si="3"/>
        <v>0</v>
      </c>
      <c r="Z37" s="281">
        <f t="shared" si="3"/>
        <v>0</v>
      </c>
      <c r="AA37" s="279">
        <f>SUM(AA38,AA39,AA40,AA41,AA43,AA45)</f>
        <v>1748</v>
      </c>
      <c r="AB37" s="280">
        <f t="shared" si="3"/>
        <v>0</v>
      </c>
      <c r="AC37" s="281">
        <f t="shared" si="3"/>
        <v>0</v>
      </c>
      <c r="AD37" s="279">
        <f>SUM(AD38,AD39,AD40,AD41,AD43,AD45)</f>
        <v>1748</v>
      </c>
      <c r="AE37" s="280">
        <f t="shared" si="3"/>
        <v>0</v>
      </c>
      <c r="AF37" s="281">
        <f t="shared" si="3"/>
        <v>0</v>
      </c>
      <c r="AG37" s="279">
        <f>SUM(AG38,AG39,AG40,AG41,AG43,AG45)</f>
        <v>1840</v>
      </c>
      <c r="AH37" s="280">
        <f t="shared" si="3"/>
        <v>0</v>
      </c>
      <c r="AI37" s="281">
        <f t="shared" si="3"/>
        <v>0</v>
      </c>
      <c r="AJ37" s="242">
        <f>SUM(D37:AI37)</f>
        <v>21782</v>
      </c>
      <c r="AK37" s="242"/>
      <c r="AL37" s="112">
        <f>ROUNDUP(AJ37/AJ47,1)</f>
        <v>92</v>
      </c>
      <c r="AM37" s="283"/>
      <c r="AN37" s="284"/>
      <c r="AO37"/>
      <c r="AP37"/>
      <c r="AQ37"/>
    </row>
    <row r="38" spans="1:43" s="111" customFormat="1" ht="20.100000000000001" customHeight="1">
      <c r="A38" s="113" t="s">
        <v>237</v>
      </c>
      <c r="B38" s="114"/>
      <c r="C38" s="115"/>
      <c r="D38" s="69">
        <v>50</v>
      </c>
      <c r="E38" s="69">
        <v>45</v>
      </c>
      <c r="F38" s="301">
        <v>50</v>
      </c>
      <c r="G38" s="302"/>
      <c r="H38" s="303"/>
      <c r="I38" s="301">
        <v>50</v>
      </c>
      <c r="J38" s="302"/>
      <c r="K38" s="303"/>
      <c r="L38" s="301">
        <v>50</v>
      </c>
      <c r="M38" s="302"/>
      <c r="N38" s="303"/>
      <c r="O38" s="301">
        <v>45</v>
      </c>
      <c r="P38" s="302"/>
      <c r="Q38" s="303"/>
      <c r="R38" s="301">
        <v>50</v>
      </c>
      <c r="S38" s="302"/>
      <c r="T38" s="303"/>
      <c r="U38" s="301">
        <v>50</v>
      </c>
      <c r="V38" s="302"/>
      <c r="W38" s="303"/>
      <c r="X38" s="301">
        <v>45</v>
      </c>
      <c r="Y38" s="302"/>
      <c r="Z38" s="303"/>
      <c r="AA38" s="301">
        <v>45</v>
      </c>
      <c r="AB38" s="302"/>
      <c r="AC38" s="303"/>
      <c r="AD38" s="301">
        <v>45</v>
      </c>
      <c r="AE38" s="302"/>
      <c r="AF38" s="303"/>
      <c r="AG38" s="301">
        <v>50</v>
      </c>
      <c r="AH38" s="302"/>
      <c r="AI38" s="303"/>
      <c r="AJ38" s="242">
        <f t="shared" ref="AJ38:AJ46" si="4">SUM(D38:AI38)</f>
        <v>575</v>
      </c>
      <c r="AK38" s="242"/>
      <c r="AL38" s="112">
        <f>ROUNDUP(AJ38/$AJ$47,1)</f>
        <v>2.5</v>
      </c>
      <c r="AM38" s="283"/>
      <c r="AN38" s="284"/>
      <c r="AO38" s="110"/>
      <c r="AP38" s="110"/>
      <c r="AQ38" s="110"/>
    </row>
    <row r="39" spans="1:43" s="111" customFormat="1" ht="20.100000000000001" customHeight="1">
      <c r="A39" s="113" t="s">
        <v>210</v>
      </c>
      <c r="B39" s="114"/>
      <c r="C39" s="115"/>
      <c r="D39" s="69">
        <v>50</v>
      </c>
      <c r="E39" s="69">
        <v>50</v>
      </c>
      <c r="F39" s="301">
        <v>50</v>
      </c>
      <c r="G39" s="302"/>
      <c r="H39" s="303"/>
      <c r="I39" s="301">
        <v>55</v>
      </c>
      <c r="J39" s="302"/>
      <c r="K39" s="303"/>
      <c r="L39" s="301">
        <v>55</v>
      </c>
      <c r="M39" s="302"/>
      <c r="N39" s="303"/>
      <c r="O39" s="301">
        <v>50</v>
      </c>
      <c r="P39" s="302"/>
      <c r="Q39" s="303"/>
      <c r="R39" s="301">
        <v>50</v>
      </c>
      <c r="S39" s="302"/>
      <c r="T39" s="303"/>
      <c r="U39" s="301">
        <v>50</v>
      </c>
      <c r="V39" s="302"/>
      <c r="W39" s="303"/>
      <c r="X39" s="301">
        <v>50</v>
      </c>
      <c r="Y39" s="302"/>
      <c r="Z39" s="303"/>
      <c r="AA39" s="301">
        <v>50</v>
      </c>
      <c r="AB39" s="302"/>
      <c r="AC39" s="303"/>
      <c r="AD39" s="301">
        <v>50</v>
      </c>
      <c r="AE39" s="302"/>
      <c r="AF39" s="303"/>
      <c r="AG39" s="301">
        <v>50</v>
      </c>
      <c r="AH39" s="302"/>
      <c r="AI39" s="303"/>
      <c r="AJ39" s="242">
        <f t="shared" si="4"/>
        <v>610</v>
      </c>
      <c r="AK39" s="242"/>
      <c r="AL39" s="112">
        <f>ROUNDUP(AJ39/$AJ$47,1)</f>
        <v>2.6</v>
      </c>
      <c r="AM39" s="283"/>
      <c r="AN39" s="284"/>
      <c r="AO39" s="110"/>
      <c r="AP39" s="110"/>
      <c r="AQ39" s="110"/>
    </row>
    <row r="40" spans="1:43" ht="20.100000000000001" customHeight="1">
      <c r="A40" s="113" t="s">
        <v>211</v>
      </c>
      <c r="B40" s="114"/>
      <c r="C40" s="115"/>
      <c r="D40" s="69">
        <v>100</v>
      </c>
      <c r="E40" s="69">
        <v>95</v>
      </c>
      <c r="F40" s="301">
        <v>100</v>
      </c>
      <c r="G40" s="302"/>
      <c r="H40" s="303"/>
      <c r="I40" s="301">
        <v>105</v>
      </c>
      <c r="J40" s="302"/>
      <c r="K40" s="303"/>
      <c r="L40" s="301">
        <v>105</v>
      </c>
      <c r="M40" s="302"/>
      <c r="N40" s="303"/>
      <c r="O40" s="301">
        <v>95</v>
      </c>
      <c r="P40" s="302"/>
      <c r="Q40" s="303"/>
      <c r="R40" s="301">
        <v>100</v>
      </c>
      <c r="S40" s="302"/>
      <c r="T40" s="303"/>
      <c r="U40" s="301">
        <v>100</v>
      </c>
      <c r="V40" s="302"/>
      <c r="W40" s="303"/>
      <c r="X40" s="301">
        <v>95</v>
      </c>
      <c r="Y40" s="302"/>
      <c r="Z40" s="303"/>
      <c r="AA40" s="301">
        <v>95</v>
      </c>
      <c r="AB40" s="302"/>
      <c r="AC40" s="303"/>
      <c r="AD40" s="301">
        <v>95</v>
      </c>
      <c r="AE40" s="302"/>
      <c r="AF40" s="303"/>
      <c r="AG40" s="301">
        <v>100</v>
      </c>
      <c r="AH40" s="302"/>
      <c r="AI40" s="303"/>
      <c r="AJ40" s="242">
        <f t="shared" si="4"/>
        <v>1185</v>
      </c>
      <c r="AK40" s="242"/>
      <c r="AL40" s="112">
        <f>ROUNDUP(AJ40/$AJ$47,1)</f>
        <v>5</v>
      </c>
      <c r="AM40" s="283"/>
      <c r="AN40" s="284"/>
      <c r="AO40"/>
      <c r="AP40"/>
      <c r="AQ40"/>
    </row>
    <row r="41" spans="1:43" ht="20.100000000000001" customHeight="1">
      <c r="A41" s="292" t="s">
        <v>212</v>
      </c>
      <c r="B41" s="290"/>
      <c r="C41" s="291"/>
      <c r="D41" s="69">
        <v>100</v>
      </c>
      <c r="E41" s="69">
        <v>95</v>
      </c>
      <c r="F41" s="301">
        <v>100</v>
      </c>
      <c r="G41" s="302"/>
      <c r="H41" s="303"/>
      <c r="I41" s="301">
        <v>105</v>
      </c>
      <c r="J41" s="302"/>
      <c r="K41" s="303"/>
      <c r="L41" s="301">
        <v>105</v>
      </c>
      <c r="M41" s="302"/>
      <c r="N41" s="303"/>
      <c r="O41" s="301">
        <v>95</v>
      </c>
      <c r="P41" s="302"/>
      <c r="Q41" s="303"/>
      <c r="R41" s="301">
        <v>100</v>
      </c>
      <c r="S41" s="302"/>
      <c r="T41" s="303"/>
      <c r="U41" s="301">
        <v>100</v>
      </c>
      <c r="V41" s="302"/>
      <c r="W41" s="303"/>
      <c r="X41" s="301">
        <v>95</v>
      </c>
      <c r="Y41" s="302"/>
      <c r="Z41" s="303"/>
      <c r="AA41" s="301">
        <v>95</v>
      </c>
      <c r="AB41" s="302"/>
      <c r="AC41" s="303"/>
      <c r="AD41" s="301">
        <v>95</v>
      </c>
      <c r="AE41" s="302"/>
      <c r="AF41" s="303"/>
      <c r="AG41" s="301">
        <v>100</v>
      </c>
      <c r="AH41" s="302"/>
      <c r="AI41" s="303"/>
      <c r="AJ41" s="242">
        <f t="shared" si="4"/>
        <v>1185</v>
      </c>
      <c r="AK41" s="242"/>
      <c r="AL41" s="304">
        <f>ROUNDUP(AJ41/$AJ$47,1)</f>
        <v>5</v>
      </c>
      <c r="AM41" s="283"/>
      <c r="AN41" s="284"/>
      <c r="AO41"/>
      <c r="AP41"/>
      <c r="AQ41"/>
    </row>
    <row r="42" spans="1:43" s="111" customFormat="1" ht="20.100000000000001" customHeight="1">
      <c r="A42" s="117"/>
      <c r="B42" s="299" t="s">
        <v>238</v>
      </c>
      <c r="C42" s="300"/>
      <c r="D42" s="69">
        <v>40</v>
      </c>
      <c r="E42" s="69">
        <v>45</v>
      </c>
      <c r="F42" s="301">
        <v>40</v>
      </c>
      <c r="G42" s="302"/>
      <c r="H42" s="303"/>
      <c r="I42" s="301">
        <v>40</v>
      </c>
      <c r="J42" s="302"/>
      <c r="K42" s="303"/>
      <c r="L42" s="301">
        <v>60</v>
      </c>
      <c r="M42" s="302"/>
      <c r="N42" s="303"/>
      <c r="O42" s="301">
        <v>50</v>
      </c>
      <c r="P42" s="302"/>
      <c r="Q42" s="303"/>
      <c r="R42" s="301">
        <v>40</v>
      </c>
      <c r="S42" s="302"/>
      <c r="T42" s="303"/>
      <c r="U42" s="301">
        <v>40</v>
      </c>
      <c r="V42" s="302"/>
      <c r="W42" s="303"/>
      <c r="X42" s="301">
        <v>30</v>
      </c>
      <c r="Y42" s="302"/>
      <c r="Z42" s="303"/>
      <c r="AA42" s="301">
        <v>30</v>
      </c>
      <c r="AB42" s="302"/>
      <c r="AC42" s="303"/>
      <c r="AD42" s="301">
        <v>30</v>
      </c>
      <c r="AE42" s="302"/>
      <c r="AF42" s="303"/>
      <c r="AG42" s="301">
        <v>50</v>
      </c>
      <c r="AH42" s="302"/>
      <c r="AI42" s="303"/>
      <c r="AJ42" s="242">
        <f t="shared" si="4"/>
        <v>495</v>
      </c>
      <c r="AK42" s="242"/>
      <c r="AL42" s="305"/>
      <c r="AM42" s="285">
        <f>ROUNDUP($AJ$42/$AJ$47,1)</f>
        <v>2.1</v>
      </c>
      <c r="AN42" s="286"/>
      <c r="AO42" s="110"/>
      <c r="AP42" s="110"/>
      <c r="AQ42" s="110"/>
    </row>
    <row r="43" spans="1:43" ht="20.100000000000001" customHeight="1">
      <c r="A43" s="292" t="s">
        <v>213</v>
      </c>
      <c r="B43" s="290"/>
      <c r="C43" s="291"/>
      <c r="D43" s="69">
        <v>140</v>
      </c>
      <c r="E43" s="69">
        <v>131</v>
      </c>
      <c r="F43" s="301">
        <v>140</v>
      </c>
      <c r="G43" s="302"/>
      <c r="H43" s="303"/>
      <c r="I43" s="301">
        <v>147</v>
      </c>
      <c r="J43" s="302"/>
      <c r="K43" s="303"/>
      <c r="L43" s="301">
        <v>147</v>
      </c>
      <c r="M43" s="302"/>
      <c r="N43" s="303"/>
      <c r="O43" s="301">
        <v>133</v>
      </c>
      <c r="P43" s="302"/>
      <c r="Q43" s="303"/>
      <c r="R43" s="301">
        <v>140</v>
      </c>
      <c r="S43" s="302"/>
      <c r="T43" s="303"/>
      <c r="U43" s="301">
        <v>140</v>
      </c>
      <c r="V43" s="302"/>
      <c r="W43" s="303"/>
      <c r="X43" s="301">
        <v>133</v>
      </c>
      <c r="Y43" s="302"/>
      <c r="Z43" s="303"/>
      <c r="AA43" s="301">
        <v>133</v>
      </c>
      <c r="AB43" s="302"/>
      <c r="AC43" s="303"/>
      <c r="AD43" s="301">
        <v>133</v>
      </c>
      <c r="AE43" s="302"/>
      <c r="AF43" s="303"/>
      <c r="AG43" s="301">
        <v>140</v>
      </c>
      <c r="AH43" s="302"/>
      <c r="AI43" s="303"/>
      <c r="AJ43" s="242">
        <f t="shared" si="4"/>
        <v>1657</v>
      </c>
      <c r="AK43" s="242"/>
      <c r="AL43" s="304">
        <f>ROUNDUP(AJ43/$AJ$47,1)</f>
        <v>7</v>
      </c>
      <c r="AM43" s="283"/>
      <c r="AN43" s="284"/>
      <c r="AO43"/>
      <c r="AP43"/>
      <c r="AQ43"/>
    </row>
    <row r="44" spans="1:43" s="111" customFormat="1" ht="20.100000000000001" customHeight="1">
      <c r="A44" s="118"/>
      <c r="B44" s="299" t="s">
        <v>238</v>
      </c>
      <c r="C44" s="300"/>
      <c r="D44" s="69">
        <v>40</v>
      </c>
      <c r="E44" s="69">
        <v>31</v>
      </c>
      <c r="F44" s="301">
        <v>40</v>
      </c>
      <c r="G44" s="302"/>
      <c r="H44" s="303"/>
      <c r="I44" s="301">
        <v>47</v>
      </c>
      <c r="J44" s="302"/>
      <c r="K44" s="303"/>
      <c r="L44" s="301">
        <v>47</v>
      </c>
      <c r="M44" s="302"/>
      <c r="N44" s="303"/>
      <c r="O44" s="301">
        <v>33</v>
      </c>
      <c r="P44" s="302"/>
      <c r="Q44" s="303"/>
      <c r="R44" s="301">
        <v>40</v>
      </c>
      <c r="S44" s="302"/>
      <c r="T44" s="303"/>
      <c r="U44" s="301">
        <v>40</v>
      </c>
      <c r="V44" s="302"/>
      <c r="W44" s="303"/>
      <c r="X44" s="301">
        <v>33</v>
      </c>
      <c r="Y44" s="302"/>
      <c r="Z44" s="303"/>
      <c r="AA44" s="301">
        <v>33</v>
      </c>
      <c r="AB44" s="302"/>
      <c r="AC44" s="303"/>
      <c r="AD44" s="301">
        <v>33</v>
      </c>
      <c r="AE44" s="302"/>
      <c r="AF44" s="303"/>
      <c r="AG44" s="301">
        <v>40</v>
      </c>
      <c r="AH44" s="302"/>
      <c r="AI44" s="303"/>
      <c r="AJ44" s="242">
        <f t="shared" si="4"/>
        <v>457</v>
      </c>
      <c r="AK44" s="242"/>
      <c r="AL44" s="305"/>
      <c r="AM44" s="285">
        <f>ROUNDUP($AJ$44/$AJ$47,1)</f>
        <v>2</v>
      </c>
      <c r="AN44" s="286"/>
      <c r="AO44" s="110"/>
      <c r="AP44" s="110"/>
      <c r="AQ44" s="110"/>
    </row>
    <row r="45" spans="1:43" ht="20.100000000000001" customHeight="1">
      <c r="A45" s="292" t="s">
        <v>214</v>
      </c>
      <c r="B45" s="290"/>
      <c r="C45" s="291"/>
      <c r="D45" s="69">
        <v>1400</v>
      </c>
      <c r="E45" s="69">
        <v>1310</v>
      </c>
      <c r="F45" s="301">
        <v>1400</v>
      </c>
      <c r="G45" s="302"/>
      <c r="H45" s="303"/>
      <c r="I45" s="301">
        <v>1470</v>
      </c>
      <c r="J45" s="302"/>
      <c r="K45" s="303"/>
      <c r="L45" s="301">
        <v>1470</v>
      </c>
      <c r="M45" s="302"/>
      <c r="N45" s="303"/>
      <c r="O45" s="301">
        <v>1330</v>
      </c>
      <c r="P45" s="302"/>
      <c r="Q45" s="303"/>
      <c r="R45" s="301">
        <v>1400</v>
      </c>
      <c r="S45" s="302"/>
      <c r="T45" s="303"/>
      <c r="U45" s="301">
        <v>1400</v>
      </c>
      <c r="V45" s="302"/>
      <c r="W45" s="303"/>
      <c r="X45" s="301">
        <v>1330</v>
      </c>
      <c r="Y45" s="302"/>
      <c r="Z45" s="303"/>
      <c r="AA45" s="301">
        <v>1330</v>
      </c>
      <c r="AB45" s="302"/>
      <c r="AC45" s="303"/>
      <c r="AD45" s="301">
        <v>1330</v>
      </c>
      <c r="AE45" s="302"/>
      <c r="AF45" s="303"/>
      <c r="AG45" s="301">
        <v>1400</v>
      </c>
      <c r="AH45" s="302"/>
      <c r="AI45" s="303"/>
      <c r="AJ45" s="242">
        <f t="shared" si="4"/>
        <v>16570</v>
      </c>
      <c r="AK45" s="242"/>
      <c r="AL45" s="304">
        <f>ROUNDUP(AJ45/$AJ$47,1)</f>
        <v>70</v>
      </c>
      <c r="AM45" s="283"/>
      <c r="AN45" s="284"/>
      <c r="AO45"/>
      <c r="AP45"/>
      <c r="AQ45"/>
    </row>
    <row r="46" spans="1:43" s="111" customFormat="1" ht="20.100000000000001" customHeight="1">
      <c r="A46" s="117"/>
      <c r="B46" s="299" t="s">
        <v>238</v>
      </c>
      <c r="C46" s="300"/>
      <c r="D46" s="69">
        <v>400</v>
      </c>
      <c r="E46" s="69">
        <v>310</v>
      </c>
      <c r="F46" s="301">
        <v>400</v>
      </c>
      <c r="G46" s="302"/>
      <c r="H46" s="303"/>
      <c r="I46" s="301">
        <v>470</v>
      </c>
      <c r="J46" s="302"/>
      <c r="K46" s="303"/>
      <c r="L46" s="301">
        <v>470</v>
      </c>
      <c r="M46" s="302"/>
      <c r="N46" s="303"/>
      <c r="O46" s="301">
        <v>330</v>
      </c>
      <c r="P46" s="302"/>
      <c r="Q46" s="303"/>
      <c r="R46" s="301">
        <v>400</v>
      </c>
      <c r="S46" s="302"/>
      <c r="T46" s="303"/>
      <c r="U46" s="301">
        <v>400</v>
      </c>
      <c r="V46" s="302"/>
      <c r="W46" s="303"/>
      <c r="X46" s="301">
        <v>330</v>
      </c>
      <c r="Y46" s="302"/>
      <c r="Z46" s="303"/>
      <c r="AA46" s="301">
        <v>330</v>
      </c>
      <c r="AB46" s="302"/>
      <c r="AC46" s="303"/>
      <c r="AD46" s="301">
        <v>330</v>
      </c>
      <c r="AE46" s="302"/>
      <c r="AF46" s="303"/>
      <c r="AG46" s="301">
        <v>400</v>
      </c>
      <c r="AH46" s="302"/>
      <c r="AI46" s="303"/>
      <c r="AJ46" s="242">
        <f t="shared" si="4"/>
        <v>4570</v>
      </c>
      <c r="AK46" s="242"/>
      <c r="AL46" s="305"/>
      <c r="AM46" s="285">
        <f>ROUNDUP($AJ$46/$AJ$47,1)</f>
        <v>19.3</v>
      </c>
      <c r="AN46" s="286"/>
      <c r="AO46" s="110"/>
      <c r="AP46" s="110"/>
      <c r="AQ46" s="110"/>
    </row>
    <row r="47" spans="1:43" ht="20.100000000000001" customHeight="1">
      <c r="A47" s="268" t="s">
        <v>202</v>
      </c>
      <c r="B47" s="268"/>
      <c r="C47" s="268"/>
      <c r="D47" s="69">
        <v>20</v>
      </c>
      <c r="E47" s="69">
        <v>19</v>
      </c>
      <c r="F47" s="269">
        <v>20</v>
      </c>
      <c r="G47" s="269"/>
      <c r="H47" s="269"/>
      <c r="I47" s="269">
        <v>21</v>
      </c>
      <c r="J47" s="269"/>
      <c r="K47" s="269"/>
      <c r="L47" s="269">
        <v>21</v>
      </c>
      <c r="M47" s="269"/>
      <c r="N47" s="269"/>
      <c r="O47" s="269">
        <v>19</v>
      </c>
      <c r="P47" s="269"/>
      <c r="Q47" s="269"/>
      <c r="R47" s="269">
        <v>20</v>
      </c>
      <c r="S47" s="269"/>
      <c r="T47" s="269"/>
      <c r="U47" s="269">
        <v>20</v>
      </c>
      <c r="V47" s="269"/>
      <c r="W47" s="269"/>
      <c r="X47" s="269">
        <v>19</v>
      </c>
      <c r="Y47" s="269"/>
      <c r="Z47" s="269"/>
      <c r="AA47" s="269">
        <v>19</v>
      </c>
      <c r="AB47" s="269"/>
      <c r="AC47" s="269"/>
      <c r="AD47" s="269">
        <v>19</v>
      </c>
      <c r="AE47" s="269"/>
      <c r="AF47" s="269"/>
      <c r="AG47" s="269">
        <v>20</v>
      </c>
      <c r="AH47" s="269"/>
      <c r="AI47" s="269"/>
      <c r="AJ47" s="242">
        <f>+SUM(D47:AI47)</f>
        <v>237</v>
      </c>
      <c r="AK47" s="242"/>
      <c r="AL47" s="107"/>
      <c r="AM47" s="283"/>
      <c r="AN47" s="284"/>
      <c r="AO47"/>
      <c r="AP47"/>
      <c r="AQ47"/>
    </row>
    <row r="48" spans="1:43" ht="5.0999999999999996" customHeight="1">
      <c r="A48" s="86"/>
      <c r="B48" s="86"/>
      <c r="C48" s="86"/>
      <c r="D48" s="119"/>
      <c r="E48" s="119"/>
      <c r="F48" s="119"/>
      <c r="G48" s="119"/>
      <c r="H48" s="119"/>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6"/>
      <c r="AK48" s="60"/>
      <c r="AL48" s="67"/>
      <c r="AM48" s="67"/>
      <c r="AN48" s="62"/>
    </row>
    <row r="49" spans="1:40" ht="18" customHeight="1">
      <c r="A49" s="68" t="s">
        <v>203</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6"/>
      <c r="AK49" s="60"/>
      <c r="AL49" s="67"/>
      <c r="AM49" s="67"/>
      <c r="AN49" s="62"/>
    </row>
    <row r="50" spans="1:40" ht="45" customHeight="1">
      <c r="A50" s="241" t="s">
        <v>197</v>
      </c>
      <c r="B50" s="241"/>
      <c r="C50" s="241" t="s">
        <v>115</v>
      </c>
      <c r="D50" s="241"/>
      <c r="E50" s="259" t="s">
        <v>127</v>
      </c>
      <c r="F50" s="259"/>
      <c r="G50" s="259"/>
      <c r="H50" s="259"/>
      <c r="I50" s="271" t="s">
        <v>206</v>
      </c>
      <c r="J50" s="272"/>
      <c r="K50" s="272"/>
      <c r="L50" s="272"/>
      <c r="M50" s="272"/>
      <c r="N50" s="274"/>
      <c r="O50" s="271" t="s">
        <v>246</v>
      </c>
      <c r="P50" s="272"/>
      <c r="Q50" s="272"/>
      <c r="R50" s="272"/>
      <c r="S50" s="272"/>
      <c r="T50" s="274"/>
      <c r="U50"/>
      <c r="W50" s="67"/>
      <c r="X50" s="60"/>
      <c r="Y50" s="60"/>
      <c r="Z50" s="60"/>
      <c r="AA50" s="60"/>
      <c r="AB50" s="60"/>
      <c r="AC50" s="60"/>
      <c r="AD50" s="60"/>
      <c r="AE50" s="60"/>
      <c r="AF50" s="60"/>
      <c r="AG50" s="60"/>
      <c r="AH50" s="60"/>
      <c r="AI50" s="60"/>
      <c r="AJ50" s="106"/>
      <c r="AK50" s="60"/>
      <c r="AL50" s="67"/>
      <c r="AM50" s="67"/>
      <c r="AN50" s="62"/>
    </row>
    <row r="51" spans="1:40" ht="18" customHeight="1">
      <c r="A51" s="259" t="s">
        <v>205</v>
      </c>
      <c r="B51" s="259"/>
      <c r="C51" s="270">
        <f>ROUNDDOWN(IF(AL37&lt;=30,1,1+ROUNDUP((AL37-30)/30,0)),1)</f>
        <v>4</v>
      </c>
      <c r="D51" s="270"/>
      <c r="E51" s="270">
        <f>ROUNDDOWN(AL37/5,1)</f>
        <v>18.399999999999999</v>
      </c>
      <c r="F51" s="270"/>
      <c r="G51" s="270"/>
      <c r="H51" s="270"/>
      <c r="I51" s="306">
        <f>ROUNDDOWN($AL$40/9,1)+ROUNDDOWN(($AL$41-$AM$42)/6,1)+ROUNDDOWN($AM$42/12,1)+ROUNDDOWN(($AL$43-$AM$44)/4,1)+ROUNDDOWN($AM$44/8,1)+ROUNDDOWN(($AL$45-$AM$46)/2.5,1)+ROUNDDOWN($AM$46/5,1)</f>
        <v>26.400000000000002</v>
      </c>
      <c r="J51" s="296"/>
      <c r="K51" s="296"/>
      <c r="L51" s="296"/>
      <c r="M51" s="296"/>
      <c r="N51" s="296"/>
      <c r="O51" s="307">
        <v>1</v>
      </c>
      <c r="P51" s="307"/>
      <c r="Q51" s="307"/>
      <c r="R51" s="307"/>
      <c r="S51" s="307"/>
      <c r="T51" s="307"/>
      <c r="U51"/>
      <c r="W51" s="67"/>
      <c r="X51" s="60"/>
      <c r="Y51" s="60"/>
      <c r="Z51" s="60"/>
      <c r="AA51" s="60"/>
      <c r="AB51" s="60"/>
      <c r="AC51" s="60"/>
      <c r="AD51" s="60"/>
      <c r="AE51" s="60"/>
      <c r="AF51" s="60"/>
      <c r="AG51" s="60"/>
      <c r="AH51" s="60"/>
      <c r="AI51" s="60"/>
      <c r="AJ51" s="106"/>
      <c r="AK51" s="60"/>
      <c r="AL51" s="67"/>
      <c r="AM51" s="67"/>
      <c r="AN51" s="62"/>
    </row>
    <row r="52" spans="1:40" ht="5.0999999999999996" customHeight="1">
      <c r="A52" s="86"/>
      <c r="B52" s="86"/>
      <c r="C52" s="86"/>
      <c r="D52" s="86"/>
      <c r="E52" s="86"/>
      <c r="F52" s="86"/>
      <c r="G52" s="86"/>
      <c r="H52" s="86"/>
      <c r="I52" s="86"/>
      <c r="J52" s="60"/>
      <c r="K52" s="60"/>
      <c r="L52" s="60"/>
      <c r="M52" s="106"/>
      <c r="N52" s="60"/>
      <c r="O52" s="60"/>
      <c r="P52" s="60"/>
      <c r="Q52"/>
      <c r="W52" s="67"/>
      <c r="X52" s="60"/>
      <c r="Y52" s="60"/>
      <c r="Z52" s="60"/>
      <c r="AA52" s="60"/>
      <c r="AB52" s="60"/>
      <c r="AC52" s="60"/>
      <c r="AD52" s="60"/>
      <c r="AE52" s="60"/>
      <c r="AF52" s="60"/>
      <c r="AG52" s="60"/>
      <c r="AH52" s="60"/>
      <c r="AI52" s="60"/>
      <c r="AJ52" s="106"/>
      <c r="AK52" s="60"/>
      <c r="AL52" s="67"/>
      <c r="AM52" s="67"/>
      <c r="AN52" s="62"/>
    </row>
    <row r="53" spans="1:40" ht="21" customHeight="1">
      <c r="A53" s="68" t="s">
        <v>260</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4.95" customHeight="1">
      <c r="A54" s="62"/>
      <c r="B54" s="67"/>
      <c r="C54" s="271" t="str">
        <f>IF(VLOOKUP($AK$1,選択肢!$A$1:$J$32,C59,FALSE)=0,"-",VLOOKUP($AK$1,選択肢!$A$1:$J$32,C59,FALSE))</f>
        <v>管理者</v>
      </c>
      <c r="D54" s="272"/>
      <c r="E54" s="273" t="str">
        <f>IF(VLOOKUP($AK$1,選択肢!$A$1:$J$32,E59,FALSE)=0,"-",VLOOKUP($AK$1,選択肢!$A$1:$J$32,E59,FALSE))</f>
        <v>サービス管理責任者</v>
      </c>
      <c r="F54" s="273"/>
      <c r="G54" s="273"/>
      <c r="H54" s="273"/>
      <c r="I54" s="271" t="str">
        <f>IF(VLOOKUP($AK$1,選択肢!$A$1:$J$32,I59,FALSE)=0,"-",VLOOKUP($AK$1,選択肢!$A$1:$J$32,I59,FALSE))</f>
        <v>世話人</v>
      </c>
      <c r="J54" s="272"/>
      <c r="K54" s="272"/>
      <c r="L54" s="272"/>
      <c r="M54" s="272"/>
      <c r="N54" s="274"/>
      <c r="O54" s="271" t="str">
        <f>IF(VLOOKUP($AK$1,選択肢!$A$1:$J$32,O59,FALSE)=0,"-",VLOOKUP($AK$1,選択肢!$A$1:$J$32,O59,FALSE))</f>
        <v>生活支援員</v>
      </c>
      <c r="P54" s="272"/>
      <c r="Q54" s="272"/>
      <c r="R54" s="272"/>
      <c r="S54" s="272"/>
      <c r="T54" s="274"/>
      <c r="U54" s="271" t="str">
        <f>IF(VLOOKUP($AK$1,選択肢!$A$1:$J$32,U59,FALSE)=0,"-",VLOOKUP($AK$1,選択肢!$A$1:$J$32,U59,FALSE))</f>
        <v>夜間支援従事者</v>
      </c>
      <c r="V54" s="272"/>
      <c r="W54" s="272"/>
      <c r="X54" s="272"/>
      <c r="Y54" s="272"/>
      <c r="Z54" s="274"/>
      <c r="AA54" s="271" t="str">
        <f>IF(VLOOKUP($AK$1,選択肢!$A$1:$J$32,AA59,FALSE)=0,"-",VLOOKUP($AK$1,選択肢!$A$1:$J$32,AA59,FALSE))</f>
        <v>-</v>
      </c>
      <c r="AB54" s="272"/>
      <c r="AC54" s="272"/>
      <c r="AD54" s="272"/>
      <c r="AE54" s="272"/>
      <c r="AF54" s="274"/>
      <c r="AG54" s="273" t="str">
        <f>IF(VLOOKUP($AK$1,選択肢!$A$1:$J$32,AG59,FALSE)=0,"-",VLOOKUP($AK$1,選択肢!$A$1:$J$32,AG59,FALSE))</f>
        <v>-</v>
      </c>
      <c r="AH54" s="273"/>
      <c r="AI54" s="273"/>
      <c r="AJ54" s="273"/>
      <c r="AK54" s="273"/>
      <c r="AL54" s="273" t="str">
        <f>IF(VLOOKUP($AK$1,選択肢!$A$1:$J$32,AL59,FALSE)=0,"-",VLOOKUP($AK$1,選択肢!$A$1:$J$32,AL59,FALSE))</f>
        <v>-</v>
      </c>
      <c r="AM54" s="273"/>
      <c r="AN54" s="62"/>
    </row>
    <row r="55" spans="1:40" ht="18" customHeight="1">
      <c r="A55" s="62"/>
      <c r="B55" s="67"/>
      <c r="C55" s="102" t="s">
        <v>56</v>
      </c>
      <c r="D55" s="102" t="s">
        <v>57</v>
      </c>
      <c r="E55" s="101" t="s">
        <v>56</v>
      </c>
      <c r="F55" s="275" t="s">
        <v>57</v>
      </c>
      <c r="G55" s="275"/>
      <c r="H55" s="275"/>
      <c r="I55" s="276" t="s">
        <v>56</v>
      </c>
      <c r="J55" s="277"/>
      <c r="K55" s="278"/>
      <c r="L55" s="276" t="s">
        <v>57</v>
      </c>
      <c r="M55" s="277"/>
      <c r="N55" s="278"/>
      <c r="O55" s="276" t="s">
        <v>56</v>
      </c>
      <c r="P55" s="277"/>
      <c r="Q55" s="278"/>
      <c r="R55" s="276" t="s">
        <v>57</v>
      </c>
      <c r="S55" s="277"/>
      <c r="T55" s="278"/>
      <c r="U55" s="276" t="s">
        <v>56</v>
      </c>
      <c r="V55" s="277"/>
      <c r="W55" s="278"/>
      <c r="X55" s="276" t="s">
        <v>57</v>
      </c>
      <c r="Y55" s="277"/>
      <c r="Z55" s="278"/>
      <c r="AA55" s="276" t="s">
        <v>56</v>
      </c>
      <c r="AB55" s="277"/>
      <c r="AC55" s="278"/>
      <c r="AD55" s="276" t="s">
        <v>57</v>
      </c>
      <c r="AE55" s="277"/>
      <c r="AF55" s="278"/>
      <c r="AG55" s="276" t="s">
        <v>56</v>
      </c>
      <c r="AH55" s="277"/>
      <c r="AI55" s="278"/>
      <c r="AJ55" s="276" t="s">
        <v>57</v>
      </c>
      <c r="AK55" s="278"/>
      <c r="AL55" s="101" t="s">
        <v>19</v>
      </c>
      <c r="AM55" s="101" t="s">
        <v>18</v>
      </c>
      <c r="AN55" s="62"/>
    </row>
    <row r="56" spans="1:40" ht="18" customHeight="1">
      <c r="A56" s="62"/>
      <c r="B56" s="75" t="s">
        <v>108</v>
      </c>
      <c r="C56" s="101">
        <f>COUNTIFS($B$11:$B$30,C$54,$C$11:$C$30,"A",$E$11:$E$30,"*")</f>
        <v>1</v>
      </c>
      <c r="D56" s="101">
        <f>COUNTIFS($B$11:$B$30,C$54,$C$11:$C$30,"B",$E$11:$E$30,"*")</f>
        <v>0</v>
      </c>
      <c r="E56" s="101">
        <f>COUNTIFS($B$11:$B$30,E$54,$C$11:$C$30,"A",$E$11:$E$30,"*")</f>
        <v>0</v>
      </c>
      <c r="F56" s="276">
        <f>COUNTIFS($B$11:$B$30,E$54,$C$11:$C$30,"B",$E$11:$E$30,"*")</f>
        <v>1</v>
      </c>
      <c r="G56" s="277"/>
      <c r="H56" s="278"/>
      <c r="I56" s="276">
        <f>COUNTIFS($B$11:$B$30,I$54,$C$11:$C$30,"A",$E$11:$E$30,"*")</f>
        <v>0</v>
      </c>
      <c r="J56" s="277"/>
      <c r="K56" s="278"/>
      <c r="L56" s="276">
        <f>COUNTIFS($B$11:$B$30,I$54,$C$11:$C$30,"B",$E$11:$E$30,"*")</f>
        <v>0</v>
      </c>
      <c r="M56" s="277"/>
      <c r="N56" s="278"/>
      <c r="O56" s="276">
        <f>COUNTIFS($B$11:$B$30,O$54,$C$11:$C$30,"A",$E$11:$E$30,"*")</f>
        <v>0</v>
      </c>
      <c r="P56" s="277"/>
      <c r="Q56" s="278"/>
      <c r="R56" s="276">
        <f>COUNTIFS($B$11:$B$30,O$54,$C$11:$C$30,"B",$E$11:$E$30,"*")</f>
        <v>0</v>
      </c>
      <c r="S56" s="277"/>
      <c r="T56" s="278"/>
      <c r="U56" s="276">
        <f>COUNTIFS($B$11:$B$30,U$54,$C$11:$C$30,"A",$E$11:$E$30,"*")</f>
        <v>0</v>
      </c>
      <c r="V56" s="277"/>
      <c r="W56" s="278"/>
      <c r="X56" s="276">
        <f>COUNTIFS($B$11:$B$30,U$54,$C$11:$C$30,"B",$E$11:$E$30,"*")</f>
        <v>0</v>
      </c>
      <c r="Y56" s="277"/>
      <c r="Z56" s="278"/>
      <c r="AA56" s="276">
        <f>COUNTIFS($B$11:$B$30,AA$54,$C$11:$C$30,"A",$E$11:$E$30,"*")</f>
        <v>0</v>
      </c>
      <c r="AB56" s="277"/>
      <c r="AC56" s="278"/>
      <c r="AD56" s="276">
        <f>COUNTIFS($B$11:$B$30,AA$54,$C$11:$C$30,"B",$E$11:$E$30,"*")</f>
        <v>0</v>
      </c>
      <c r="AE56" s="277"/>
      <c r="AF56" s="278"/>
      <c r="AG56" s="276">
        <f>COUNTIFS($B$11:$B$30,AG$54,$C$11:$C$30,"A",$E$11:$E$30,"*")</f>
        <v>0</v>
      </c>
      <c r="AH56" s="277"/>
      <c r="AI56" s="278"/>
      <c r="AJ56" s="276">
        <f>COUNTIFS($B$11:$B$30,AG$54,$C$11:$C$30,"B",$E$11:$E$30,"*")</f>
        <v>0</v>
      </c>
      <c r="AK56" s="278"/>
      <c r="AL56" s="101">
        <f>COUNTIFS($B$11:$B$30,AL$54,$C$11:$C$30,"A",$E$11:$E$30,"*")</f>
        <v>0</v>
      </c>
      <c r="AM56" s="101">
        <f>COUNTIFS($B$11:$B$30,AL$54,$C$11:$C$30,"B",$E$11:$E$30,"*")</f>
        <v>0</v>
      </c>
      <c r="AN56" s="62"/>
    </row>
    <row r="57" spans="1:40" ht="18" customHeight="1">
      <c r="A57" s="62"/>
      <c r="B57" s="82" t="s">
        <v>109</v>
      </c>
      <c r="C57" s="109"/>
      <c r="D57" s="109"/>
      <c r="E57" s="101">
        <f>COUNTIFS($B$11:$B$30,E$54,$C$11:$C$30,"C",$E$11:$E$30,"*")</f>
        <v>0</v>
      </c>
      <c r="F57" s="276">
        <f>COUNTIFS($B$11:$B$30,E$54,$C$11:$C$30,"D",$E$11:$E$30,"*")</f>
        <v>0</v>
      </c>
      <c r="G57" s="277"/>
      <c r="H57" s="278"/>
      <c r="I57" s="276">
        <f>COUNTIFS($B$11:$B$30,I$54,$C$11:$C$30,"C",$E$11:$E$30,"*")</f>
        <v>1</v>
      </c>
      <c r="J57" s="277"/>
      <c r="K57" s="278"/>
      <c r="L57" s="276">
        <f>COUNTIFS($B$11:$B$30,I$54,$C$11:$C$30,"D",$E$11:$E$30,"*")</f>
        <v>1</v>
      </c>
      <c r="M57" s="277"/>
      <c r="N57" s="278"/>
      <c r="O57" s="276">
        <f>COUNTIFS($B$11:$B$30,O$54,$C$11:$C$30,"C",$E$11:$E$30,"*")</f>
        <v>0</v>
      </c>
      <c r="P57" s="277"/>
      <c r="Q57" s="278"/>
      <c r="R57" s="276">
        <f>COUNTIFS($B$11:$B$30,O$54,$C$11:$C$30,"D",$E$11:$E$30,"*")</f>
        <v>0</v>
      </c>
      <c r="S57" s="277"/>
      <c r="T57" s="278"/>
      <c r="U57" s="276">
        <f>COUNTIFS($B$11:$B$30,U$54,$C$11:$C$30,"C",$E$11:$E$30,"*")</f>
        <v>0</v>
      </c>
      <c r="V57" s="277"/>
      <c r="W57" s="278"/>
      <c r="X57" s="276">
        <f>COUNTIFS($B$11:$B$30,U$54,$C$11:$C$30,"D",$E$11:$E$30,"*")</f>
        <v>0</v>
      </c>
      <c r="Y57" s="277"/>
      <c r="Z57" s="278"/>
      <c r="AA57" s="276">
        <f>COUNTIFS($B$11:$B$30,AA$54,$C$11:$C$30,"C",$E$11:$E$30,"*")</f>
        <v>0</v>
      </c>
      <c r="AB57" s="277"/>
      <c r="AC57" s="278"/>
      <c r="AD57" s="276">
        <f>COUNTIFS($B$11:$B$30,AA$54,$C$11:$C$30,"D",$E$11:$E$30,"*")</f>
        <v>0</v>
      </c>
      <c r="AE57" s="277"/>
      <c r="AF57" s="278"/>
      <c r="AG57" s="276">
        <f>COUNTIFS($B$11:$B$30,AG$54,$C$11:$C$30,"C",$E$11:$E$30,"*")</f>
        <v>0</v>
      </c>
      <c r="AH57" s="277"/>
      <c r="AI57" s="278"/>
      <c r="AJ57" s="276">
        <f>COUNTIFS($B$11:$B$30,AG$54,$C$11:$C$30,"D",$E$11:$E$30,"*")</f>
        <v>0</v>
      </c>
      <c r="AK57" s="278"/>
      <c r="AL57" s="101">
        <f>COUNTIFS($B$11:$B$30,AL$54,$C$11:$C$30,"C",$E$11:$E$30,"*")</f>
        <v>0</v>
      </c>
      <c r="AM57" s="101">
        <f>COUNTIFS($B$11:$B$30,AL$54,$C$11:$C$30,"D",$E$11:$E$30,"*")</f>
        <v>0</v>
      </c>
      <c r="AN57" s="62"/>
    </row>
    <row r="58" spans="1:40" ht="24.95" customHeight="1">
      <c r="A58" s="62"/>
      <c r="B58" s="82" t="s">
        <v>196</v>
      </c>
      <c r="C58" s="297"/>
      <c r="D58" s="298"/>
      <c r="E58" s="271">
        <f>IF($AK$3="４週",SUMIFS($AK$11:$AK$30,$B$11:$B$30,E54)/4/$AH$5,IF($AK$3="歴月",SUMIFS($AK$11:$AK$30,$B$11:$B$30,E54)/$AL$5,"記載する期間を選択してください"))</f>
        <v>0</v>
      </c>
      <c r="F58" s="272"/>
      <c r="G58" s="272"/>
      <c r="H58" s="274"/>
      <c r="I58" s="271">
        <f>IF($AK$3="４週",SUMIFS($AK$11:$AK$30,$B$11:$B$30,I54)/4/$AH$5,IF($AK$3="歴月",SUMIFS($AK$11:$AK$30,$B$11:$B$30,I54)/$AL$5,"記載する期間を選択してください"))</f>
        <v>0</v>
      </c>
      <c r="J58" s="272"/>
      <c r="K58" s="272"/>
      <c r="L58" s="272"/>
      <c r="M58" s="272"/>
      <c r="N58" s="274"/>
      <c r="O58" s="271">
        <f>IF($AK$3="４週",SUMIFS($AK$11:$AK$30,$B$11:$B$30,O54)/4/$AH$5,IF($AK$3="歴月",SUMIFS($AK$11:$AK$30,$B$11:$B$30,O54)/$AL$5,"記載する期間を選択してください"))</f>
        <v>0</v>
      </c>
      <c r="P58" s="272"/>
      <c r="Q58" s="272"/>
      <c r="R58" s="272"/>
      <c r="S58" s="272"/>
      <c r="T58" s="274"/>
      <c r="U58" s="308"/>
      <c r="V58" s="309"/>
      <c r="W58" s="309"/>
      <c r="X58" s="309"/>
      <c r="Y58" s="309"/>
      <c r="Z58" s="310"/>
      <c r="AA58" s="271">
        <f>IF($AK$3="４週",SUMIFS($AK$11:$AK$30,$B$11:$B$30,AA54)/4/$AH$5,IF($AK$3="歴月",SUMIFS($AK$11:$AK$30,$B$11:$B$30,AA54)/$AL$5,"記載する期間を選択してください"))</f>
        <v>0</v>
      </c>
      <c r="AB58" s="272"/>
      <c r="AC58" s="272"/>
      <c r="AD58" s="272"/>
      <c r="AE58" s="272"/>
      <c r="AF58" s="274"/>
      <c r="AG58" s="271">
        <f>IF($AK$3="４週",SUMIFS($AK$11:$AK$30,$B$11:$B$30,AG54)/4/$AH$5,IF($AK$3="歴月",SUMIFS($AK$11:$AK$30,$B$11:$B$30,AG54)/$AL$5,"記載する期間を選択してください"))</f>
        <v>0</v>
      </c>
      <c r="AH58" s="272"/>
      <c r="AI58" s="272"/>
      <c r="AJ58" s="272"/>
      <c r="AK58" s="274"/>
      <c r="AL58" s="271">
        <f>IF($AK$3="４週",SUMIFS($AK$11:$AK$30,$B$11:$B$30,AL54)/4/$AH$5,IF($AK$3="歴月",SUMIFS($AK$11:$AK$30,$B$11:$B$30,AL54)/$AL$5,"記載する期間を選択してください"))</f>
        <v>0</v>
      </c>
      <c r="AM58" s="274"/>
      <c r="AN58" s="62"/>
    </row>
    <row r="59" spans="1:40" ht="5.0999999999999996"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100"/>
      <c r="AN59" s="62"/>
    </row>
    <row r="60" spans="1:40" ht="15" customHeight="1">
      <c r="A60" s="60" t="s">
        <v>166</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167</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208</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168</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169</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170</v>
      </c>
      <c r="B65" s="94"/>
      <c r="C65" s="60"/>
      <c r="D65" s="60"/>
      <c r="E65" s="60"/>
      <c r="F65" s="60"/>
      <c r="G65" s="60"/>
    </row>
    <row r="66" spans="1:7" ht="15" customHeight="1">
      <c r="A66" s="60" t="s">
        <v>171</v>
      </c>
      <c r="B66" s="94"/>
      <c r="C66" s="60"/>
      <c r="D66" s="60"/>
      <c r="E66" s="60"/>
      <c r="F66" s="60"/>
      <c r="G66" s="60"/>
    </row>
    <row r="67" spans="1:7" ht="15" customHeight="1">
      <c r="A67" s="60"/>
      <c r="B67" s="75" t="s">
        <v>172</v>
      </c>
      <c r="C67" s="241" t="s">
        <v>173</v>
      </c>
      <c r="D67" s="241"/>
      <c r="E67" s="241"/>
      <c r="F67" s="60"/>
      <c r="G67" s="60"/>
    </row>
    <row r="68" spans="1:7" ht="15" customHeight="1">
      <c r="A68" s="60"/>
      <c r="B68" s="97" t="s">
        <v>186</v>
      </c>
      <c r="C68" s="242" t="s">
        <v>174</v>
      </c>
      <c r="D68" s="242"/>
      <c r="E68" s="242"/>
      <c r="F68" s="60"/>
      <c r="G68" s="60"/>
    </row>
    <row r="69" spans="1:7" ht="15" customHeight="1">
      <c r="A69" s="60"/>
      <c r="B69" s="97" t="s">
        <v>187</v>
      </c>
      <c r="C69" s="242" t="s">
        <v>175</v>
      </c>
      <c r="D69" s="242"/>
      <c r="E69" s="242"/>
      <c r="F69" s="60"/>
      <c r="G69" s="60"/>
    </row>
    <row r="70" spans="1:7" ht="15" customHeight="1">
      <c r="A70" s="60"/>
      <c r="B70" s="97" t="s">
        <v>188</v>
      </c>
      <c r="C70" s="242" t="s">
        <v>176</v>
      </c>
      <c r="D70" s="242"/>
      <c r="E70" s="242"/>
      <c r="F70" s="60"/>
      <c r="G70" s="60"/>
    </row>
    <row r="71" spans="1:7" ht="15" customHeight="1">
      <c r="A71" s="60"/>
      <c r="B71" s="97" t="s">
        <v>189</v>
      </c>
      <c r="C71" s="242" t="s">
        <v>177</v>
      </c>
      <c r="D71" s="242"/>
      <c r="E71" s="242"/>
      <c r="F71" s="60"/>
      <c r="G71" s="60"/>
    </row>
    <row r="72" spans="1:7" ht="15" customHeight="1">
      <c r="A72" s="60"/>
      <c r="B72" s="60" t="s">
        <v>178</v>
      </c>
      <c r="C72" s="60"/>
      <c r="D72" s="60"/>
      <c r="E72" s="60"/>
      <c r="F72" s="60"/>
      <c r="G72" s="60"/>
    </row>
    <row r="73" spans="1:7" ht="15" customHeight="1">
      <c r="A73" s="60"/>
      <c r="B73" s="60" t="s">
        <v>190</v>
      </c>
      <c r="C73" s="60"/>
      <c r="D73" s="60"/>
      <c r="E73" s="60"/>
      <c r="F73" s="60"/>
      <c r="G73" s="60"/>
    </row>
    <row r="74" spans="1:7" ht="15" customHeight="1">
      <c r="A74" s="60"/>
      <c r="B74" s="60" t="s">
        <v>179</v>
      </c>
      <c r="C74" s="60"/>
      <c r="D74" s="60"/>
      <c r="E74" s="60"/>
      <c r="F74" s="60"/>
      <c r="G74" s="60"/>
    </row>
    <row r="75" spans="1:7" ht="15" customHeight="1">
      <c r="A75" s="60" t="s">
        <v>180</v>
      </c>
      <c r="B75" s="94"/>
      <c r="C75" s="60"/>
      <c r="D75" s="60"/>
      <c r="E75" s="60"/>
      <c r="F75" s="60"/>
      <c r="G75" s="60"/>
    </row>
    <row r="76" spans="1:7" ht="15" customHeight="1">
      <c r="A76" s="60" t="s">
        <v>249</v>
      </c>
      <c r="B76" s="94"/>
      <c r="C76" s="60"/>
      <c r="D76" s="60"/>
      <c r="E76" s="60"/>
      <c r="F76" s="60"/>
      <c r="G76" s="60"/>
    </row>
    <row r="77" spans="1:7" ht="15" customHeight="1">
      <c r="A77" s="60" t="s">
        <v>191</v>
      </c>
      <c r="B77" s="94"/>
      <c r="C77" s="60"/>
      <c r="D77" s="60"/>
      <c r="E77" s="60"/>
      <c r="F77" s="60"/>
      <c r="G77" s="60"/>
    </row>
    <row r="78" spans="1:7" ht="15" customHeight="1">
      <c r="A78" s="60" t="s">
        <v>182</v>
      </c>
      <c r="B78" s="94"/>
      <c r="C78" s="60"/>
      <c r="D78" s="60"/>
      <c r="E78" s="60"/>
      <c r="F78" s="60"/>
      <c r="G78" s="60"/>
    </row>
    <row r="79" spans="1:7" ht="15" customHeight="1">
      <c r="A79" s="60" t="s">
        <v>251</v>
      </c>
      <c r="B79" s="94"/>
      <c r="C79" s="60"/>
      <c r="D79" s="60"/>
      <c r="E79" s="60"/>
      <c r="F79" s="60"/>
      <c r="G79" s="60"/>
    </row>
    <row r="80" spans="1:7" ht="15" customHeight="1">
      <c r="A80" s="60" t="s">
        <v>252</v>
      </c>
      <c r="B80" s="94"/>
      <c r="C80" s="60"/>
      <c r="D80" s="60"/>
      <c r="E80" s="60"/>
      <c r="F80" s="60"/>
      <c r="G80" s="60"/>
    </row>
    <row r="81" spans="1:7" ht="15" customHeight="1">
      <c r="A81" s="60"/>
      <c r="B81" s="60" t="s">
        <v>253</v>
      </c>
      <c r="C81" s="60"/>
      <c r="D81" s="60"/>
      <c r="E81" s="60"/>
      <c r="F81" s="60"/>
      <c r="G81" s="60"/>
    </row>
    <row r="82" spans="1:7" ht="15" customHeight="1">
      <c r="A82" s="60"/>
      <c r="B82" s="60" t="s">
        <v>254</v>
      </c>
      <c r="C82" s="60"/>
      <c r="D82" s="60"/>
      <c r="E82" s="60"/>
      <c r="F82" s="60"/>
      <c r="G82" s="60"/>
    </row>
    <row r="83" spans="1:7" ht="15" customHeight="1">
      <c r="A83" s="60" t="s">
        <v>255</v>
      </c>
      <c r="B83" s="94"/>
      <c r="C83" s="60"/>
      <c r="D83" s="60"/>
      <c r="E83" s="60"/>
      <c r="F83" s="60"/>
      <c r="G83" s="60"/>
    </row>
    <row r="84" spans="1:7" ht="15" customHeight="1">
      <c r="A84" s="60" t="s">
        <v>183</v>
      </c>
      <c r="B84" s="94"/>
      <c r="C84" s="60"/>
      <c r="D84" s="60"/>
      <c r="E84" s="60"/>
      <c r="F84" s="60"/>
      <c r="G84" s="60"/>
    </row>
    <row r="85" spans="1:7" ht="15" customHeight="1">
      <c r="A85" s="60" t="s">
        <v>256</v>
      </c>
      <c r="B85" s="94"/>
      <c r="C85" s="60"/>
      <c r="D85" s="60"/>
      <c r="E85" s="60"/>
      <c r="F85" s="60"/>
      <c r="G85" s="60"/>
    </row>
    <row r="86" spans="1:7" ht="15" customHeight="1">
      <c r="A86" s="60" t="s">
        <v>257</v>
      </c>
      <c r="B86" s="94"/>
      <c r="C86" s="60"/>
      <c r="D86" s="60"/>
      <c r="E86" s="60"/>
      <c r="F86" s="60"/>
      <c r="G86" s="60"/>
    </row>
    <row r="87" spans="1:7" ht="15" customHeight="1">
      <c r="A87" s="60" t="s">
        <v>184</v>
      </c>
      <c r="B87" s="94"/>
      <c r="C87" s="60"/>
      <c r="D87" s="60"/>
      <c r="E87" s="60"/>
      <c r="F87" s="60"/>
      <c r="G87" s="60"/>
    </row>
    <row r="88" spans="1:7" ht="15" customHeight="1">
      <c r="A88" s="60" t="s">
        <v>185</v>
      </c>
      <c r="B88" s="94"/>
      <c r="C88" s="60"/>
      <c r="D88" s="60"/>
      <c r="E88" s="60"/>
      <c r="F88" s="60"/>
      <c r="G88" s="60"/>
    </row>
    <row r="89" spans="1:7" ht="15" customHeight="1">
      <c r="A89" s="60" t="s">
        <v>258</v>
      </c>
      <c r="B89" s="94"/>
      <c r="C89" s="60"/>
      <c r="D89" s="60"/>
      <c r="E89" s="60"/>
      <c r="F89" s="60"/>
      <c r="G89" s="60"/>
    </row>
    <row r="90" spans="1:7" ht="15" customHeight="1">
      <c r="A90" s="60" t="s">
        <v>259</v>
      </c>
      <c r="B90" s="94"/>
      <c r="C90" s="60"/>
      <c r="D90" s="60"/>
      <c r="E90" s="60"/>
      <c r="F90" s="60"/>
      <c r="G90" s="60"/>
    </row>
  </sheetData>
  <mergeCells count="267">
    <mergeCell ref="X56:Z56"/>
    <mergeCell ref="AA56:AC56"/>
    <mergeCell ref="I58:N58"/>
    <mergeCell ref="O58:T58"/>
    <mergeCell ref="U58:Z58"/>
    <mergeCell ref="AA58:AF58"/>
    <mergeCell ref="U57:W57"/>
    <mergeCell ref="X57:Z57"/>
    <mergeCell ref="AA57:AC57"/>
    <mergeCell ref="AD57:AF57"/>
    <mergeCell ref="U56:W56"/>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G40:AI40"/>
    <mergeCell ref="AJ40:AK40"/>
    <mergeCell ref="X39:Z39"/>
    <mergeCell ref="AA39:AC39"/>
    <mergeCell ref="AD39:AF39"/>
    <mergeCell ref="AG39:AI39"/>
    <mergeCell ref="AJ39:AK39"/>
    <mergeCell ref="U40:W40"/>
    <mergeCell ref="X40:Z40"/>
    <mergeCell ref="AA40:AC40"/>
    <mergeCell ref="AD40:AF40"/>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37:C37"/>
    <mergeCell ref="I37:K37"/>
    <mergeCell ref="F37:H37"/>
    <mergeCell ref="L37:N37"/>
    <mergeCell ref="O37:Q37"/>
    <mergeCell ref="R37:T37"/>
    <mergeCell ref="X38:Z38"/>
    <mergeCell ref="AA38:AC38"/>
    <mergeCell ref="AD38:AF38"/>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 ref="AM38:AN38"/>
    <mergeCell ref="AM39:AN39"/>
    <mergeCell ref="AM40:AN40"/>
    <mergeCell ref="AM41:AN41"/>
    <mergeCell ref="AM43:AN43"/>
    <mergeCell ref="AM45:AN45"/>
    <mergeCell ref="AM47:AN47"/>
    <mergeCell ref="AM42:AN42"/>
    <mergeCell ref="AM44:AN44"/>
    <mergeCell ref="AM46:AN46"/>
  </mergeCells>
  <phoneticPr fontId="3"/>
  <dataValidations count="7">
    <dataValidation type="list" allowBlank="1" showInputMessage="1" sqref="B13:B30"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8:I49 I52 L48:L49 L52 AL37:AL41 AJ37:AJ47 AM36 AM42 AM44 AL43 AM46 AL45" xr:uid="{00000000-0002-0000-1200-000003000000}"/>
    <dataValidation type="list" allowBlank="1" showInputMessage="1" showErrorMessage="1" sqref="C11:C30" xr:uid="{00000000-0002-0000-1200-000004000000}">
      <formula1>"A,B,C,D"</formula1>
    </dataValidation>
    <dataValidation type="whole" operator="greaterThanOrEqual" allowBlank="1" showInputMessage="1" showErrorMessage="1" sqref="AG37:AG47 L37:L47 O37:O47 R37:R47 U37:U47 X37:X47 AA37:AA47 AD37:AD47 I37:I47 D37:F47" xr:uid="{00000000-0002-0000-1200-000005000000}">
      <formula1>0</formula1>
    </dataValidation>
    <dataValidation allowBlank="1" showInputMessage="1" sqref="B11:B12" xr:uid="{1857A403-12F9-4A16-A9A5-7214599777F6}"/>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CD9AB-7722-4380-A977-902B97DFB955}">
  <dimension ref="A1:AQ90"/>
  <sheetViews>
    <sheetView showGridLines="0" tabSelected="1" view="pageBreakPreview" zoomScaleNormal="100" zoomScaleSheetLayoutView="100" workbookViewId="0">
      <selection activeCell="S3" sqref="S3"/>
    </sheetView>
  </sheetViews>
  <sheetFormatPr defaultColWidth="8.25" defaultRowHeight="21" customHeight="1"/>
  <cols>
    <col min="1" max="1" width="2.625" style="59" customWidth="1"/>
    <col min="2" max="2" width="1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222</v>
      </c>
      <c r="AL1" s="255"/>
      <c r="AM1" s="255"/>
      <c r="AN1" s="255"/>
    </row>
    <row r="2" spans="1:40" ht="18" customHeight="1">
      <c r="A2" s="62"/>
      <c r="B2" s="63"/>
      <c r="C2" s="63"/>
      <c r="D2" s="63"/>
      <c r="E2" s="63"/>
      <c r="F2" s="63"/>
      <c r="G2" s="63"/>
      <c r="H2" s="63"/>
      <c r="I2" s="63"/>
      <c r="J2" s="63"/>
      <c r="K2" s="63"/>
      <c r="L2" s="63"/>
      <c r="M2" s="251">
        <v>2026</v>
      </c>
      <c r="N2" s="251"/>
      <c r="O2" s="251"/>
      <c r="P2" s="251"/>
      <c r="Q2" s="250" t="s">
        <v>150</v>
      </c>
      <c r="R2" s="250"/>
      <c r="S2" s="251">
        <v>4</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t="s">
        <v>218</v>
      </c>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v>40</v>
      </c>
      <c r="AI5" s="260"/>
      <c r="AJ5" s="260"/>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82" t="s">
        <v>153</v>
      </c>
      <c r="B7" s="261" t="s">
        <v>162</v>
      </c>
      <c r="C7" s="293"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82"/>
      <c r="B8" s="262"/>
      <c r="C8" s="294"/>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82"/>
      <c r="B9" s="263" t="s">
        <v>250</v>
      </c>
      <c r="C9" s="294"/>
      <c r="D9" s="241"/>
      <c r="E9" s="247"/>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8"/>
      <c r="AL9" s="259"/>
      <c r="AM9" s="254"/>
      <c r="AN9" s="254"/>
    </row>
    <row r="10" spans="1:40" ht="15" customHeight="1">
      <c r="A10" s="282"/>
      <c r="B10" s="264"/>
      <c r="C10" s="295"/>
      <c r="D10" s="241"/>
      <c r="E10" s="247"/>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8"/>
      <c r="AL10" s="259"/>
      <c r="AM10" s="254"/>
      <c r="AN10" s="254"/>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0"/>
      <c r="AN12" s="240"/>
    </row>
    <row r="13" spans="1:40" ht="18" customHeight="1">
      <c r="A13" s="74">
        <v>3</v>
      </c>
      <c r="B13" s="120"/>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0"/>
      <c r="AN13" s="240"/>
    </row>
    <row r="14" spans="1:40" ht="18" customHeight="1">
      <c r="A14" s="74">
        <v>4</v>
      </c>
      <c r="B14" s="120"/>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0"/>
      <c r="AN14" s="240"/>
    </row>
    <row r="15" spans="1:40" ht="18" customHeight="1">
      <c r="A15" s="74">
        <v>5</v>
      </c>
      <c r="B15" s="120"/>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0"/>
      <c r="AN15" s="240"/>
    </row>
    <row r="16" spans="1:40" ht="18" customHeight="1">
      <c r="A16" s="74">
        <v>6</v>
      </c>
      <c r="B16" s="120"/>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20"/>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20"/>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20"/>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20"/>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20"/>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20"/>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20"/>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20"/>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20"/>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20"/>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20"/>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20"/>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20"/>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20"/>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 t="shared" ref="F31:AJ31" si="2">+SUM(F11:F30)</f>
        <v>0</v>
      </c>
      <c r="G31" s="72">
        <f t="shared" si="2"/>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201</v>
      </c>
      <c r="B35" s="67"/>
      <c r="C35" s="67"/>
      <c r="D35" s="67"/>
      <c r="E35" s="67"/>
      <c r="F35" s="67"/>
      <c r="G35" s="60"/>
      <c r="H35" s="60"/>
      <c r="I35" s="60"/>
      <c r="J35" s="60"/>
      <c r="K35" s="60"/>
      <c r="L35" s="60"/>
      <c r="M35" s="60"/>
      <c r="N35" s="60"/>
      <c r="O35" s="60"/>
      <c r="AM35" s="67"/>
      <c r="AN35" s="62"/>
    </row>
    <row r="36" spans="1:43" ht="24.95" customHeight="1">
      <c r="A36" s="241"/>
      <c r="B36" s="241"/>
      <c r="C36" s="241"/>
      <c r="D36" s="98">
        <v>4</v>
      </c>
      <c r="E36" s="98">
        <v>5</v>
      </c>
      <c r="F36" s="265">
        <v>6</v>
      </c>
      <c r="G36" s="265"/>
      <c r="H36" s="265"/>
      <c r="I36" s="265">
        <v>7</v>
      </c>
      <c r="J36" s="265"/>
      <c r="K36" s="265"/>
      <c r="L36" s="265">
        <v>8</v>
      </c>
      <c r="M36" s="265"/>
      <c r="N36" s="265"/>
      <c r="O36" s="265">
        <v>9</v>
      </c>
      <c r="P36" s="265"/>
      <c r="Q36" s="265"/>
      <c r="R36" s="265">
        <v>10</v>
      </c>
      <c r="S36" s="265"/>
      <c r="T36" s="265"/>
      <c r="U36" s="265">
        <v>11</v>
      </c>
      <c r="V36" s="265"/>
      <c r="W36" s="265"/>
      <c r="X36" s="265">
        <v>12</v>
      </c>
      <c r="Y36" s="265"/>
      <c r="Z36" s="265"/>
      <c r="AA36" s="265">
        <v>1</v>
      </c>
      <c r="AB36" s="265"/>
      <c r="AC36" s="265"/>
      <c r="AD36" s="265">
        <v>2</v>
      </c>
      <c r="AE36" s="265"/>
      <c r="AF36" s="265"/>
      <c r="AG36" s="265">
        <v>3</v>
      </c>
      <c r="AH36" s="265"/>
      <c r="AI36" s="265"/>
      <c r="AJ36" s="241" t="s">
        <v>154</v>
      </c>
      <c r="AK36" s="241"/>
      <c r="AL36" s="82" t="s">
        <v>204</v>
      </c>
      <c r="AM36" s="287" t="s">
        <v>245</v>
      </c>
      <c r="AN36" s="288"/>
      <c r="AO36"/>
      <c r="AP36"/>
      <c r="AQ36"/>
    </row>
    <row r="37" spans="1:43" ht="21.95" customHeight="1">
      <c r="A37" s="268" t="s">
        <v>209</v>
      </c>
      <c r="B37" s="268"/>
      <c r="C37" s="268"/>
      <c r="D37" s="116">
        <f>SUM(D38,D39,D40,D41,D43,D45)</f>
        <v>450</v>
      </c>
      <c r="E37" s="116">
        <f>SUM(E38,E39,E40,E41,E43,E45)</f>
        <v>465</v>
      </c>
      <c r="F37" s="279">
        <f>SUM(F38,F39,F40,F41,F43,F45)</f>
        <v>450</v>
      </c>
      <c r="G37" s="280"/>
      <c r="H37" s="281"/>
      <c r="I37" s="279">
        <f>SUM(I38,I39,I40,I41,I43,I45)</f>
        <v>465</v>
      </c>
      <c r="J37" s="280">
        <f t="shared" ref="J37:AI37" si="3">SUM(J38,J39,J40,J41,J43,J45)</f>
        <v>0</v>
      </c>
      <c r="K37" s="281">
        <f t="shared" si="3"/>
        <v>0</v>
      </c>
      <c r="L37" s="279">
        <f>SUM(L38,L39,L40,L41,L43,L45)</f>
        <v>465</v>
      </c>
      <c r="M37" s="280"/>
      <c r="N37" s="281"/>
      <c r="O37" s="279">
        <f>SUM(O38,O39,O40,O41,O43,O45)</f>
        <v>450</v>
      </c>
      <c r="P37" s="280"/>
      <c r="Q37" s="281"/>
      <c r="R37" s="279">
        <f>SUM(R38,R39,R40,R41,R43,R45)</f>
        <v>465</v>
      </c>
      <c r="S37" s="280"/>
      <c r="T37" s="281"/>
      <c r="U37" s="279">
        <f>SUM(U38,U39,U40,U41,U43,U45)</f>
        <v>450</v>
      </c>
      <c r="V37" s="280">
        <f t="shared" si="3"/>
        <v>0</v>
      </c>
      <c r="W37" s="281">
        <f t="shared" si="3"/>
        <v>0</v>
      </c>
      <c r="X37" s="279">
        <f>SUM(X38,X39,X40,X41,X43,X45)</f>
        <v>465</v>
      </c>
      <c r="Y37" s="280">
        <f t="shared" si="3"/>
        <v>0</v>
      </c>
      <c r="Z37" s="281">
        <f t="shared" si="3"/>
        <v>0</v>
      </c>
      <c r="AA37" s="279">
        <f>SUM(AA38,AA39,AA40,AA41,AA43,AA45)</f>
        <v>465</v>
      </c>
      <c r="AB37" s="280">
        <f t="shared" si="3"/>
        <v>0</v>
      </c>
      <c r="AC37" s="281">
        <f t="shared" si="3"/>
        <v>0</v>
      </c>
      <c r="AD37" s="279">
        <f>SUM(AD38,AD39,AD40,AD41,AD43,AD45)</f>
        <v>420</v>
      </c>
      <c r="AE37" s="280">
        <f t="shared" si="3"/>
        <v>0</v>
      </c>
      <c r="AF37" s="281">
        <f t="shared" si="3"/>
        <v>0</v>
      </c>
      <c r="AG37" s="279">
        <f>SUM(AG38,AG39,AG40,AG41,AG43,AG45)</f>
        <v>465</v>
      </c>
      <c r="AH37" s="280">
        <f t="shared" si="3"/>
        <v>0</v>
      </c>
      <c r="AI37" s="281">
        <f t="shared" si="3"/>
        <v>0</v>
      </c>
      <c r="AJ37" s="242">
        <f>SUM(D37:AI37)</f>
        <v>5475</v>
      </c>
      <c r="AK37" s="242"/>
      <c r="AL37" s="108">
        <f>ROUNDUP(AJ37/AJ47,1)</f>
        <v>15</v>
      </c>
      <c r="AM37" s="283"/>
      <c r="AN37" s="284"/>
      <c r="AO37"/>
      <c r="AP37"/>
      <c r="AQ37"/>
    </row>
    <row r="38" spans="1:43" ht="21.95" customHeight="1">
      <c r="A38" s="289" t="s">
        <v>237</v>
      </c>
      <c r="B38" s="290"/>
      <c r="C38" s="291"/>
      <c r="D38" s="69">
        <v>60</v>
      </c>
      <c r="E38" s="69">
        <v>62</v>
      </c>
      <c r="F38" s="301">
        <v>60</v>
      </c>
      <c r="G38" s="302"/>
      <c r="H38" s="303"/>
      <c r="I38" s="301">
        <v>62</v>
      </c>
      <c r="J38" s="302"/>
      <c r="K38" s="303"/>
      <c r="L38" s="301">
        <v>62</v>
      </c>
      <c r="M38" s="302"/>
      <c r="N38" s="303"/>
      <c r="O38" s="301">
        <v>60</v>
      </c>
      <c r="P38" s="302"/>
      <c r="Q38" s="303"/>
      <c r="R38" s="301">
        <v>62</v>
      </c>
      <c r="S38" s="302"/>
      <c r="T38" s="303"/>
      <c r="U38" s="301">
        <v>60</v>
      </c>
      <c r="V38" s="302"/>
      <c r="W38" s="303"/>
      <c r="X38" s="301">
        <v>62</v>
      </c>
      <c r="Y38" s="302"/>
      <c r="Z38" s="303"/>
      <c r="AA38" s="301">
        <v>62</v>
      </c>
      <c r="AB38" s="302"/>
      <c r="AC38" s="303"/>
      <c r="AD38" s="301">
        <v>56</v>
      </c>
      <c r="AE38" s="302"/>
      <c r="AF38" s="303"/>
      <c r="AG38" s="301">
        <v>62</v>
      </c>
      <c r="AH38" s="302"/>
      <c r="AI38" s="303"/>
      <c r="AJ38" s="242">
        <f>SUM(D38:AI38)</f>
        <v>730</v>
      </c>
      <c r="AK38" s="242"/>
      <c r="AL38" s="108">
        <f t="shared" ref="AL38:AL46" si="4">ROUNDUP(AJ38/$AJ$47,1)</f>
        <v>2</v>
      </c>
      <c r="AM38" s="283"/>
      <c r="AN38" s="284"/>
      <c r="AO38"/>
      <c r="AP38"/>
      <c r="AQ38"/>
    </row>
    <row r="39" spans="1:43" ht="21.95" customHeight="1">
      <c r="A39" s="289" t="s">
        <v>210</v>
      </c>
      <c r="B39" s="290"/>
      <c r="C39" s="291"/>
      <c r="D39" s="69">
        <v>90</v>
      </c>
      <c r="E39" s="69">
        <v>93</v>
      </c>
      <c r="F39" s="301">
        <v>90</v>
      </c>
      <c r="G39" s="302"/>
      <c r="H39" s="303"/>
      <c r="I39" s="301">
        <v>93</v>
      </c>
      <c r="J39" s="302"/>
      <c r="K39" s="303"/>
      <c r="L39" s="301">
        <v>93</v>
      </c>
      <c r="M39" s="302"/>
      <c r="N39" s="303"/>
      <c r="O39" s="301">
        <v>90</v>
      </c>
      <c r="P39" s="302"/>
      <c r="Q39" s="303"/>
      <c r="R39" s="301">
        <v>93</v>
      </c>
      <c r="S39" s="302"/>
      <c r="T39" s="303"/>
      <c r="U39" s="301">
        <v>90</v>
      </c>
      <c r="V39" s="302"/>
      <c r="W39" s="303"/>
      <c r="X39" s="301">
        <v>93</v>
      </c>
      <c r="Y39" s="302"/>
      <c r="Z39" s="303"/>
      <c r="AA39" s="301">
        <v>93</v>
      </c>
      <c r="AB39" s="302"/>
      <c r="AC39" s="303"/>
      <c r="AD39" s="301">
        <v>84</v>
      </c>
      <c r="AE39" s="302"/>
      <c r="AF39" s="303"/>
      <c r="AG39" s="301">
        <v>93</v>
      </c>
      <c r="AH39" s="302"/>
      <c r="AI39" s="303"/>
      <c r="AJ39" s="242">
        <f>SUM(D39:AI39)</f>
        <v>1095</v>
      </c>
      <c r="AK39" s="242"/>
      <c r="AL39" s="108">
        <f t="shared" si="4"/>
        <v>3</v>
      </c>
      <c r="AM39" s="283"/>
      <c r="AN39" s="284"/>
      <c r="AO39"/>
      <c r="AP39"/>
      <c r="AQ39"/>
    </row>
    <row r="40" spans="1:43" ht="21.95" customHeight="1">
      <c r="A40" s="289" t="s">
        <v>211</v>
      </c>
      <c r="B40" s="290"/>
      <c r="C40" s="291"/>
      <c r="D40" s="69">
        <v>150</v>
      </c>
      <c r="E40" s="69">
        <v>155</v>
      </c>
      <c r="F40" s="301">
        <v>150</v>
      </c>
      <c r="G40" s="302"/>
      <c r="H40" s="303"/>
      <c r="I40" s="301">
        <v>155</v>
      </c>
      <c r="J40" s="302"/>
      <c r="K40" s="303"/>
      <c r="L40" s="301">
        <v>155</v>
      </c>
      <c r="M40" s="302"/>
      <c r="N40" s="303"/>
      <c r="O40" s="301">
        <v>150</v>
      </c>
      <c r="P40" s="302"/>
      <c r="Q40" s="303"/>
      <c r="R40" s="301">
        <v>155</v>
      </c>
      <c r="S40" s="302"/>
      <c r="T40" s="303"/>
      <c r="U40" s="301">
        <v>150</v>
      </c>
      <c r="V40" s="302"/>
      <c r="W40" s="303"/>
      <c r="X40" s="301">
        <v>155</v>
      </c>
      <c r="Y40" s="302"/>
      <c r="Z40" s="303"/>
      <c r="AA40" s="301">
        <v>155</v>
      </c>
      <c r="AB40" s="302"/>
      <c r="AC40" s="303"/>
      <c r="AD40" s="301">
        <v>140</v>
      </c>
      <c r="AE40" s="302"/>
      <c r="AF40" s="303"/>
      <c r="AG40" s="301">
        <v>155</v>
      </c>
      <c r="AH40" s="302"/>
      <c r="AI40" s="303"/>
      <c r="AJ40" s="242">
        <f>SUM(D40:AI40)</f>
        <v>1825</v>
      </c>
      <c r="AK40" s="242"/>
      <c r="AL40" s="108">
        <f t="shared" si="4"/>
        <v>5</v>
      </c>
      <c r="AM40" s="283"/>
      <c r="AN40" s="284"/>
      <c r="AO40"/>
      <c r="AP40"/>
      <c r="AQ40"/>
    </row>
    <row r="41" spans="1:43" ht="21.95" customHeight="1">
      <c r="A41" s="292" t="s">
        <v>212</v>
      </c>
      <c r="B41" s="290"/>
      <c r="C41" s="291"/>
      <c r="D41" s="69">
        <v>30</v>
      </c>
      <c r="E41" s="69">
        <v>31</v>
      </c>
      <c r="F41" s="301">
        <v>30</v>
      </c>
      <c r="G41" s="302"/>
      <c r="H41" s="303"/>
      <c r="I41" s="301">
        <v>31</v>
      </c>
      <c r="J41" s="302"/>
      <c r="K41" s="303"/>
      <c r="L41" s="301">
        <v>31</v>
      </c>
      <c r="M41" s="302"/>
      <c r="N41" s="303"/>
      <c r="O41" s="301">
        <v>30</v>
      </c>
      <c r="P41" s="302"/>
      <c r="Q41" s="303"/>
      <c r="R41" s="301">
        <v>31</v>
      </c>
      <c r="S41" s="302"/>
      <c r="T41" s="303"/>
      <c r="U41" s="301">
        <v>30</v>
      </c>
      <c r="V41" s="302"/>
      <c r="W41" s="303"/>
      <c r="X41" s="301">
        <v>31</v>
      </c>
      <c r="Y41" s="302"/>
      <c r="Z41" s="303"/>
      <c r="AA41" s="301">
        <v>31</v>
      </c>
      <c r="AB41" s="302"/>
      <c r="AC41" s="303"/>
      <c r="AD41" s="301">
        <v>28</v>
      </c>
      <c r="AE41" s="302"/>
      <c r="AF41" s="303"/>
      <c r="AG41" s="301">
        <v>31</v>
      </c>
      <c r="AH41" s="302"/>
      <c r="AI41" s="303"/>
      <c r="AJ41" s="242">
        <f t="shared" ref="AJ41:AJ45" si="5">SUM(D41:AI41)</f>
        <v>365</v>
      </c>
      <c r="AK41" s="242"/>
      <c r="AL41" s="108">
        <f t="shared" si="4"/>
        <v>1</v>
      </c>
      <c r="AM41" s="283"/>
      <c r="AN41" s="284"/>
      <c r="AO41"/>
      <c r="AP41"/>
      <c r="AQ41"/>
    </row>
    <row r="42" spans="1:43" s="111" customFormat="1" ht="21.95" customHeight="1">
      <c r="A42" s="117"/>
      <c r="B42" s="299" t="s">
        <v>238</v>
      </c>
      <c r="C42" s="300"/>
      <c r="D42" s="69"/>
      <c r="E42" s="69"/>
      <c r="F42" s="301"/>
      <c r="G42" s="302"/>
      <c r="H42" s="303"/>
      <c r="I42" s="301"/>
      <c r="J42" s="302"/>
      <c r="K42" s="303"/>
      <c r="L42" s="301"/>
      <c r="M42" s="302"/>
      <c r="N42" s="303"/>
      <c r="O42" s="301"/>
      <c r="P42" s="302"/>
      <c r="Q42" s="303"/>
      <c r="R42" s="301"/>
      <c r="S42" s="302"/>
      <c r="T42" s="303"/>
      <c r="U42" s="301"/>
      <c r="V42" s="302"/>
      <c r="W42" s="303"/>
      <c r="X42" s="301"/>
      <c r="Y42" s="302"/>
      <c r="Z42" s="303"/>
      <c r="AA42" s="301"/>
      <c r="AB42" s="302"/>
      <c r="AC42" s="303"/>
      <c r="AD42" s="301"/>
      <c r="AE42" s="302"/>
      <c r="AF42" s="303"/>
      <c r="AG42" s="301"/>
      <c r="AH42" s="302"/>
      <c r="AI42" s="303"/>
      <c r="AJ42" s="242">
        <f>SUM(D42:AI42)</f>
        <v>0</v>
      </c>
      <c r="AK42" s="242"/>
      <c r="AL42" s="108">
        <f t="shared" si="4"/>
        <v>0</v>
      </c>
      <c r="AM42" s="285">
        <f>ROUNDUP($AJ$42/$AJ$47,1)</f>
        <v>0</v>
      </c>
      <c r="AN42" s="286"/>
      <c r="AO42" s="110"/>
      <c r="AP42" s="110"/>
      <c r="AQ42" s="110"/>
    </row>
    <row r="43" spans="1:43" ht="21.95" customHeight="1">
      <c r="A43" s="292" t="s">
        <v>213</v>
      </c>
      <c r="B43" s="290"/>
      <c r="C43" s="291"/>
      <c r="D43" s="69">
        <v>90</v>
      </c>
      <c r="E43" s="69">
        <v>93</v>
      </c>
      <c r="F43" s="301">
        <v>90</v>
      </c>
      <c r="G43" s="302"/>
      <c r="H43" s="303"/>
      <c r="I43" s="301">
        <v>93</v>
      </c>
      <c r="J43" s="302"/>
      <c r="K43" s="303"/>
      <c r="L43" s="301">
        <v>93</v>
      </c>
      <c r="M43" s="302"/>
      <c r="N43" s="303"/>
      <c r="O43" s="301">
        <v>90</v>
      </c>
      <c r="P43" s="302"/>
      <c r="Q43" s="303"/>
      <c r="R43" s="301">
        <v>93</v>
      </c>
      <c r="S43" s="302"/>
      <c r="T43" s="303"/>
      <c r="U43" s="301">
        <v>90</v>
      </c>
      <c r="V43" s="302"/>
      <c r="W43" s="303"/>
      <c r="X43" s="301">
        <v>93</v>
      </c>
      <c r="Y43" s="302"/>
      <c r="Z43" s="303"/>
      <c r="AA43" s="301">
        <v>93</v>
      </c>
      <c r="AB43" s="302"/>
      <c r="AC43" s="303"/>
      <c r="AD43" s="301">
        <v>84</v>
      </c>
      <c r="AE43" s="302"/>
      <c r="AF43" s="303"/>
      <c r="AG43" s="301">
        <v>93</v>
      </c>
      <c r="AH43" s="302"/>
      <c r="AI43" s="303"/>
      <c r="AJ43" s="242">
        <f t="shared" si="5"/>
        <v>1095</v>
      </c>
      <c r="AK43" s="242"/>
      <c r="AL43" s="108">
        <f t="shared" si="4"/>
        <v>3</v>
      </c>
      <c r="AM43" s="283"/>
      <c r="AN43" s="284"/>
      <c r="AO43"/>
      <c r="AP43"/>
      <c r="AQ43"/>
    </row>
    <row r="44" spans="1:43" s="111" customFormat="1" ht="21.95" customHeight="1">
      <c r="A44" s="118"/>
      <c r="B44" s="299" t="s">
        <v>239</v>
      </c>
      <c r="C44" s="300"/>
      <c r="D44" s="69"/>
      <c r="E44" s="69"/>
      <c r="F44" s="301"/>
      <c r="G44" s="302"/>
      <c r="H44" s="303"/>
      <c r="I44" s="301"/>
      <c r="J44" s="302"/>
      <c r="K44" s="303"/>
      <c r="L44" s="301"/>
      <c r="M44" s="302"/>
      <c r="N44" s="303"/>
      <c r="O44" s="301"/>
      <c r="P44" s="302"/>
      <c r="Q44" s="303"/>
      <c r="R44" s="301"/>
      <c r="S44" s="302"/>
      <c r="T44" s="303"/>
      <c r="U44" s="301"/>
      <c r="V44" s="302"/>
      <c r="W44" s="303"/>
      <c r="X44" s="301"/>
      <c r="Y44" s="302"/>
      <c r="Z44" s="303"/>
      <c r="AA44" s="301"/>
      <c r="AB44" s="302"/>
      <c r="AC44" s="303"/>
      <c r="AD44" s="301"/>
      <c r="AE44" s="302"/>
      <c r="AF44" s="303"/>
      <c r="AG44" s="301"/>
      <c r="AH44" s="302"/>
      <c r="AI44" s="303"/>
      <c r="AJ44" s="242">
        <f>SUM(D44:AI44)</f>
        <v>0</v>
      </c>
      <c r="AK44" s="242"/>
      <c r="AL44" s="108">
        <f t="shared" si="4"/>
        <v>0</v>
      </c>
      <c r="AM44" s="285">
        <f>ROUNDUP($AJ$44/$AJ$47,1)</f>
        <v>0</v>
      </c>
      <c r="AN44" s="286"/>
      <c r="AO44" s="110"/>
      <c r="AP44" s="110"/>
      <c r="AQ44" s="110"/>
    </row>
    <row r="45" spans="1:43" ht="21.95" customHeight="1">
      <c r="A45" s="292" t="s">
        <v>214</v>
      </c>
      <c r="B45" s="290"/>
      <c r="C45" s="291"/>
      <c r="D45" s="69">
        <v>30</v>
      </c>
      <c r="E45" s="69">
        <v>31</v>
      </c>
      <c r="F45" s="301">
        <v>30</v>
      </c>
      <c r="G45" s="302"/>
      <c r="H45" s="303"/>
      <c r="I45" s="301">
        <v>31</v>
      </c>
      <c r="J45" s="302"/>
      <c r="K45" s="303"/>
      <c r="L45" s="301">
        <v>31</v>
      </c>
      <c r="M45" s="302"/>
      <c r="N45" s="303"/>
      <c r="O45" s="301">
        <v>30</v>
      </c>
      <c r="P45" s="302"/>
      <c r="Q45" s="303"/>
      <c r="R45" s="301">
        <v>31</v>
      </c>
      <c r="S45" s="302"/>
      <c r="T45" s="303"/>
      <c r="U45" s="301">
        <v>30</v>
      </c>
      <c r="V45" s="302"/>
      <c r="W45" s="303"/>
      <c r="X45" s="301">
        <v>31</v>
      </c>
      <c r="Y45" s="302"/>
      <c r="Z45" s="303"/>
      <c r="AA45" s="301">
        <v>31</v>
      </c>
      <c r="AB45" s="302"/>
      <c r="AC45" s="303"/>
      <c r="AD45" s="301">
        <v>28</v>
      </c>
      <c r="AE45" s="302"/>
      <c r="AF45" s="303"/>
      <c r="AG45" s="301">
        <v>31</v>
      </c>
      <c r="AH45" s="302"/>
      <c r="AI45" s="303"/>
      <c r="AJ45" s="242">
        <f t="shared" si="5"/>
        <v>365</v>
      </c>
      <c r="AK45" s="242"/>
      <c r="AL45" s="108">
        <f t="shared" si="4"/>
        <v>1</v>
      </c>
      <c r="AM45" s="283"/>
      <c r="AN45" s="284"/>
      <c r="AO45"/>
      <c r="AP45"/>
      <c r="AQ45"/>
    </row>
    <row r="46" spans="1:43" s="111" customFormat="1" ht="21.95" customHeight="1">
      <c r="A46" s="117"/>
      <c r="B46" s="299" t="s">
        <v>238</v>
      </c>
      <c r="C46" s="300"/>
      <c r="D46" s="69"/>
      <c r="E46" s="69"/>
      <c r="F46" s="301"/>
      <c r="G46" s="302"/>
      <c r="H46" s="303"/>
      <c r="I46" s="301"/>
      <c r="J46" s="302"/>
      <c r="K46" s="303"/>
      <c r="L46" s="301"/>
      <c r="M46" s="302"/>
      <c r="N46" s="303"/>
      <c r="O46" s="301"/>
      <c r="P46" s="302"/>
      <c r="Q46" s="303"/>
      <c r="R46" s="301"/>
      <c r="S46" s="302"/>
      <c r="T46" s="303"/>
      <c r="U46" s="301"/>
      <c r="V46" s="302"/>
      <c r="W46" s="303"/>
      <c r="X46" s="301"/>
      <c r="Y46" s="302"/>
      <c r="Z46" s="303"/>
      <c r="AA46" s="301"/>
      <c r="AB46" s="302"/>
      <c r="AC46" s="303"/>
      <c r="AD46" s="301"/>
      <c r="AE46" s="302"/>
      <c r="AF46" s="303"/>
      <c r="AG46" s="301"/>
      <c r="AH46" s="302"/>
      <c r="AI46" s="303"/>
      <c r="AJ46" s="242">
        <f>SUM(D46:AI46)</f>
        <v>0</v>
      </c>
      <c r="AK46" s="242"/>
      <c r="AL46" s="108">
        <f t="shared" si="4"/>
        <v>0</v>
      </c>
      <c r="AM46" s="285">
        <f>ROUNDUP($AJ$46/$AJ$47,1)</f>
        <v>0</v>
      </c>
      <c r="AN46" s="286"/>
      <c r="AO46" s="110"/>
      <c r="AP46" s="110"/>
      <c r="AQ46" s="110"/>
    </row>
    <row r="47" spans="1:43" ht="21.95" customHeight="1">
      <c r="A47" s="268" t="s">
        <v>202</v>
      </c>
      <c r="B47" s="268"/>
      <c r="C47" s="268"/>
      <c r="D47" s="69">
        <v>30</v>
      </c>
      <c r="E47" s="69">
        <v>31</v>
      </c>
      <c r="F47" s="269">
        <v>30</v>
      </c>
      <c r="G47" s="269"/>
      <c r="H47" s="269"/>
      <c r="I47" s="269">
        <v>31</v>
      </c>
      <c r="J47" s="269"/>
      <c r="K47" s="269"/>
      <c r="L47" s="269">
        <v>31</v>
      </c>
      <c r="M47" s="269"/>
      <c r="N47" s="269"/>
      <c r="O47" s="269">
        <v>30</v>
      </c>
      <c r="P47" s="269"/>
      <c r="Q47" s="269"/>
      <c r="R47" s="269">
        <v>31</v>
      </c>
      <c r="S47" s="269"/>
      <c r="T47" s="269"/>
      <c r="U47" s="269">
        <v>30</v>
      </c>
      <c r="V47" s="269"/>
      <c r="W47" s="269"/>
      <c r="X47" s="269">
        <v>31</v>
      </c>
      <c r="Y47" s="269"/>
      <c r="Z47" s="269"/>
      <c r="AA47" s="269">
        <v>31</v>
      </c>
      <c r="AB47" s="269"/>
      <c r="AC47" s="269"/>
      <c r="AD47" s="269">
        <v>28</v>
      </c>
      <c r="AE47" s="269"/>
      <c r="AF47" s="269"/>
      <c r="AG47" s="269">
        <v>31</v>
      </c>
      <c r="AH47" s="269"/>
      <c r="AI47" s="269"/>
      <c r="AJ47" s="242">
        <f>+SUM(D47:AI47)</f>
        <v>365</v>
      </c>
      <c r="AK47" s="242"/>
      <c r="AL47" s="107"/>
      <c r="AM47" s="283"/>
      <c r="AN47" s="284"/>
      <c r="AO47"/>
      <c r="AP47"/>
      <c r="AQ47"/>
    </row>
    <row r="48" spans="1:43" ht="5.0999999999999996"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6"/>
      <c r="AK48" s="60"/>
      <c r="AL48" s="67"/>
      <c r="AM48" s="67"/>
      <c r="AN48" s="62"/>
    </row>
    <row r="49" spans="1:40" ht="18" customHeight="1">
      <c r="A49" s="68" t="s">
        <v>203</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6"/>
      <c r="AK49" s="60"/>
      <c r="AL49" s="67"/>
      <c r="AM49" s="67"/>
      <c r="AN49" s="62"/>
    </row>
    <row r="50" spans="1:40" ht="45" customHeight="1">
      <c r="A50" s="241" t="s">
        <v>197</v>
      </c>
      <c r="B50" s="241"/>
      <c r="C50" s="241" t="s">
        <v>115</v>
      </c>
      <c r="D50" s="241"/>
      <c r="E50" s="259" t="s">
        <v>127</v>
      </c>
      <c r="F50" s="259"/>
      <c r="G50" s="259"/>
      <c r="H50" s="259"/>
      <c r="I50" s="271" t="s">
        <v>206</v>
      </c>
      <c r="J50" s="272"/>
      <c r="K50" s="272"/>
      <c r="L50" s="272"/>
      <c r="M50" s="272"/>
      <c r="N50" s="274"/>
      <c r="O50"/>
      <c r="Q50"/>
      <c r="R50"/>
      <c r="S50"/>
      <c r="T50"/>
      <c r="U50"/>
      <c r="W50" s="67"/>
      <c r="X50" s="60"/>
      <c r="Y50" s="60"/>
      <c r="Z50" s="60"/>
      <c r="AA50" s="60"/>
      <c r="AB50" s="60"/>
      <c r="AC50" s="60"/>
      <c r="AD50" s="60"/>
      <c r="AE50" s="60"/>
      <c r="AF50" s="60"/>
      <c r="AG50" s="60"/>
      <c r="AH50" s="60"/>
      <c r="AI50" s="60"/>
      <c r="AJ50" s="106"/>
      <c r="AK50" s="60"/>
      <c r="AL50" s="67"/>
      <c r="AM50" s="67"/>
      <c r="AN50" s="62"/>
    </row>
    <row r="51" spans="1:40" ht="18" customHeight="1">
      <c r="A51" s="259" t="s">
        <v>205</v>
      </c>
      <c r="B51" s="259"/>
      <c r="C51" s="270">
        <f>ROUNDDOWN(IF(AL37&lt;=30,1,1+ROUNDUP((AL37-30)/30,0)),1)</f>
        <v>1</v>
      </c>
      <c r="D51" s="270"/>
      <c r="E51" s="270">
        <f>ROUNDDOWN(AL37/6,1)</f>
        <v>2.5</v>
      </c>
      <c r="F51" s="270"/>
      <c r="G51" s="270"/>
      <c r="H51" s="270"/>
      <c r="I51" s="296">
        <f>ROUNDDOWN($AL$40/9,1)+ROUNDDOWN(($AL$41-$AM$42)/6,1)+ROUNDDOWN($AM$42/12,1)+ROUNDDOWN(($AL$43-$AM$44)/4,1)+ROUNDDOWN($AM$44/8,1)+ROUNDDOWN(($AL$45-$AM$46)/2.5,1)+ROUNDDOWN($AM$46/5,1)</f>
        <v>1.6999999999999997</v>
      </c>
      <c r="J51" s="296"/>
      <c r="K51" s="296"/>
      <c r="L51" s="296"/>
      <c r="M51" s="296"/>
      <c r="N51" s="296"/>
      <c r="O51"/>
      <c r="Q51"/>
      <c r="R51"/>
      <c r="S51"/>
      <c r="T51"/>
      <c r="U51"/>
      <c r="W51" s="67"/>
      <c r="X51" s="60"/>
      <c r="Y51" s="60"/>
      <c r="Z51" s="60"/>
      <c r="AA51" s="60"/>
      <c r="AB51" s="60"/>
      <c r="AC51" s="60"/>
      <c r="AD51" s="60"/>
      <c r="AE51" s="60"/>
      <c r="AF51" s="60"/>
      <c r="AG51" s="60"/>
      <c r="AH51" s="60"/>
      <c r="AI51" s="60"/>
      <c r="AJ51" s="106"/>
      <c r="AK51" s="60"/>
      <c r="AL51" s="67"/>
      <c r="AM51" s="67"/>
      <c r="AN51" s="62"/>
    </row>
    <row r="52" spans="1:40" ht="5.0999999999999996" customHeight="1">
      <c r="A52" s="86"/>
      <c r="B52" s="86"/>
      <c r="C52" s="86"/>
      <c r="D52" s="86"/>
      <c r="E52" s="86"/>
      <c r="F52" s="86"/>
      <c r="G52" s="86"/>
      <c r="H52" s="86"/>
      <c r="I52" s="86"/>
      <c r="J52" s="60"/>
      <c r="K52" s="60"/>
      <c r="L52" s="60"/>
      <c r="M52" s="106"/>
      <c r="N52" s="60"/>
      <c r="O52" s="60"/>
      <c r="P52" s="60"/>
      <c r="Q52"/>
      <c r="W52" s="67"/>
      <c r="X52" s="60"/>
      <c r="Y52" s="60"/>
      <c r="Z52" s="60"/>
      <c r="AA52" s="60"/>
      <c r="AB52" s="60"/>
      <c r="AC52" s="60"/>
      <c r="AD52" s="60"/>
      <c r="AE52" s="60"/>
      <c r="AF52" s="60"/>
      <c r="AG52" s="60"/>
      <c r="AH52" s="60"/>
      <c r="AI52" s="60"/>
      <c r="AJ52" s="106"/>
      <c r="AK52" s="60"/>
      <c r="AL52" s="67"/>
      <c r="AM52" s="67"/>
      <c r="AN52" s="62"/>
    </row>
    <row r="53" spans="1:40" ht="21" customHeight="1">
      <c r="A53" s="68" t="s">
        <v>260</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4.95" customHeight="1">
      <c r="A54" s="62"/>
      <c r="B54" s="67"/>
      <c r="C54" s="271" t="str">
        <f>IF(VLOOKUP($AK$1,選択肢!$A$1:$J$32,C59,FALSE)=0,"-",VLOOKUP($AK$1,選択肢!$A$1:$J$32,C59,FALSE))</f>
        <v>管理者</v>
      </c>
      <c r="D54" s="272"/>
      <c r="E54" s="273" t="str">
        <f>IF(VLOOKUP($AK$1,選択肢!$A$1:$J$32,E59,FALSE)=0,"-",VLOOKUP($AK$1,選択肢!$A$1:$J$32,E59,FALSE))</f>
        <v>サービス管理責任者</v>
      </c>
      <c r="F54" s="273"/>
      <c r="G54" s="273"/>
      <c r="H54" s="273"/>
      <c r="I54" s="271" t="str">
        <f>IF(VLOOKUP($AK$1,選択肢!$A$1:$J$32,I59,FALSE)=0,"-",VLOOKUP($AK$1,選択肢!$A$1:$J$32,I59,FALSE))</f>
        <v>世話人</v>
      </c>
      <c r="J54" s="272"/>
      <c r="K54" s="272"/>
      <c r="L54" s="272"/>
      <c r="M54" s="272"/>
      <c r="N54" s="274"/>
      <c r="O54" s="271" t="str">
        <f>IF(VLOOKUP($AK$1,選択肢!$A$1:$J$32,O59,FALSE)=0,"-",VLOOKUP($AK$1,選択肢!$A$1:$J$32,O59,FALSE))</f>
        <v>生活支援員</v>
      </c>
      <c r="P54" s="272"/>
      <c r="Q54" s="272"/>
      <c r="R54" s="272"/>
      <c r="S54" s="272"/>
      <c r="T54" s="274"/>
      <c r="U54" s="271" t="str">
        <f>IF(VLOOKUP($AK$1,選択肢!$A$1:$J$32,U59,FALSE)=0,"-",VLOOKUP($AK$1,選択肢!$A$1:$J$32,U59,FALSE))</f>
        <v>-</v>
      </c>
      <c r="V54" s="272"/>
      <c r="W54" s="272"/>
      <c r="X54" s="272"/>
      <c r="Y54" s="272"/>
      <c r="Z54" s="274"/>
      <c r="AA54" s="271" t="str">
        <f>IF(VLOOKUP($AK$1,選択肢!$A$1:$J$32,AA59,FALSE)=0,"-",VLOOKUP($AK$1,選択肢!$A$1:$J$32,AA59,FALSE))</f>
        <v>-</v>
      </c>
      <c r="AB54" s="272"/>
      <c r="AC54" s="272"/>
      <c r="AD54" s="272"/>
      <c r="AE54" s="272"/>
      <c r="AF54" s="274"/>
      <c r="AG54" s="273" t="str">
        <f>IF(VLOOKUP($AK$1,選択肢!$A$1:$J$32,AG59,FALSE)=0,"-",VLOOKUP($AK$1,選択肢!$A$1:$J$32,AG59,FALSE))</f>
        <v>-</v>
      </c>
      <c r="AH54" s="273"/>
      <c r="AI54" s="273"/>
      <c r="AJ54" s="273"/>
      <c r="AK54" s="273"/>
      <c r="AL54" s="273" t="str">
        <f>IF(VLOOKUP($AK$1,選択肢!$A$1:$J$32,AL59,FALSE)=0,"-",VLOOKUP($AK$1,選択肢!$A$1:$J$32,AL59,FALSE))</f>
        <v>-</v>
      </c>
      <c r="AM54" s="273"/>
      <c r="AN54" s="62"/>
    </row>
    <row r="55" spans="1:40" ht="18" customHeight="1">
      <c r="A55" s="62"/>
      <c r="B55" s="67"/>
      <c r="C55" s="102" t="s">
        <v>56</v>
      </c>
      <c r="D55" s="102" t="s">
        <v>57</v>
      </c>
      <c r="E55" s="101" t="s">
        <v>56</v>
      </c>
      <c r="F55" s="275" t="s">
        <v>57</v>
      </c>
      <c r="G55" s="275"/>
      <c r="H55" s="275"/>
      <c r="I55" s="276" t="s">
        <v>56</v>
      </c>
      <c r="J55" s="277"/>
      <c r="K55" s="278"/>
      <c r="L55" s="276" t="s">
        <v>57</v>
      </c>
      <c r="M55" s="277"/>
      <c r="N55" s="278"/>
      <c r="O55" s="276" t="s">
        <v>56</v>
      </c>
      <c r="P55" s="277"/>
      <c r="Q55" s="278"/>
      <c r="R55" s="276" t="s">
        <v>57</v>
      </c>
      <c r="S55" s="277"/>
      <c r="T55" s="278"/>
      <c r="U55" s="276" t="s">
        <v>56</v>
      </c>
      <c r="V55" s="277"/>
      <c r="W55" s="278"/>
      <c r="X55" s="276" t="s">
        <v>57</v>
      </c>
      <c r="Y55" s="277"/>
      <c r="Z55" s="278"/>
      <c r="AA55" s="276" t="s">
        <v>56</v>
      </c>
      <c r="AB55" s="277"/>
      <c r="AC55" s="278"/>
      <c r="AD55" s="276" t="s">
        <v>57</v>
      </c>
      <c r="AE55" s="277"/>
      <c r="AF55" s="278"/>
      <c r="AG55" s="276" t="s">
        <v>56</v>
      </c>
      <c r="AH55" s="277"/>
      <c r="AI55" s="278"/>
      <c r="AJ55" s="276" t="s">
        <v>57</v>
      </c>
      <c r="AK55" s="278"/>
      <c r="AL55" s="101" t="s">
        <v>19</v>
      </c>
      <c r="AM55" s="101" t="s">
        <v>18</v>
      </c>
      <c r="AN55" s="62"/>
    </row>
    <row r="56" spans="1:40" ht="18" customHeight="1">
      <c r="A56" s="62"/>
      <c r="B56" s="75" t="s">
        <v>108</v>
      </c>
      <c r="C56" s="101">
        <f>COUNTIFS($B$11:$B$30,C$54,$C$11:$C$30,"A",$E$11:$E$30,"*")</f>
        <v>0</v>
      </c>
      <c r="D56" s="101">
        <f>COUNTIFS($B$11:$B$30,C$54,$C$11:$C$30,"B",$E$11:$E$30,"*")</f>
        <v>0</v>
      </c>
      <c r="E56" s="101">
        <f>COUNTIFS($B$11:$B$30,E$54,$C$11:$C$30,"A",$E$11:$E$30,"*")</f>
        <v>0</v>
      </c>
      <c r="F56" s="276">
        <f>COUNTIFS($B$11:$B$30,E$54,$C$11:$C$30,"B",$E$11:$E$30,"*")</f>
        <v>0</v>
      </c>
      <c r="G56" s="277"/>
      <c r="H56" s="278"/>
      <c r="I56" s="276">
        <f>COUNTIFS($B$11:$B$30,I$54,$C$11:$C$30,"A",$E$11:$E$30,"*")</f>
        <v>0</v>
      </c>
      <c r="J56" s="277"/>
      <c r="K56" s="278"/>
      <c r="L56" s="276">
        <f>COUNTIFS($B$11:$B$30,I$54,$C$11:$C$30,"B",$E$11:$E$30,"*")</f>
        <v>0</v>
      </c>
      <c r="M56" s="277"/>
      <c r="N56" s="278"/>
      <c r="O56" s="276">
        <f>COUNTIFS($B$11:$B$30,O$54,$C$11:$C$30,"A",$E$11:$E$30,"*")</f>
        <v>0</v>
      </c>
      <c r="P56" s="277"/>
      <c r="Q56" s="278"/>
      <c r="R56" s="276">
        <f>COUNTIFS($B$11:$B$30,O$54,$C$11:$C$30,"B",$E$11:$E$30,"*")</f>
        <v>0</v>
      </c>
      <c r="S56" s="277"/>
      <c r="T56" s="278"/>
      <c r="U56" s="276">
        <f>COUNTIFS($B$11:$B$30,U$54,$C$11:$C$30,"A",$E$11:$E$30,"*")</f>
        <v>0</v>
      </c>
      <c r="V56" s="277"/>
      <c r="W56" s="278"/>
      <c r="X56" s="276">
        <f>COUNTIFS($B$11:$B$30,U$54,$C$11:$C$30,"B",$E$11:$E$30,"*")</f>
        <v>0</v>
      </c>
      <c r="Y56" s="277"/>
      <c r="Z56" s="278"/>
      <c r="AA56" s="276">
        <f>COUNTIFS($B$11:$B$30,AA$54,$C$11:$C$30,"A",$E$11:$E$30,"*")</f>
        <v>0</v>
      </c>
      <c r="AB56" s="277"/>
      <c r="AC56" s="278"/>
      <c r="AD56" s="276">
        <f>COUNTIFS($B$11:$B$30,AA$54,$C$11:$C$30,"B",$E$11:$E$30,"*")</f>
        <v>0</v>
      </c>
      <c r="AE56" s="277"/>
      <c r="AF56" s="278"/>
      <c r="AG56" s="276">
        <f>COUNTIFS($B$11:$B$30,AG$54,$C$11:$C$30,"A",$E$11:$E$30,"*")</f>
        <v>0</v>
      </c>
      <c r="AH56" s="277"/>
      <c r="AI56" s="278"/>
      <c r="AJ56" s="276">
        <f>COUNTIFS($B$11:$B$30,AG$54,$C$11:$C$30,"B",$E$11:$E$30,"*")</f>
        <v>0</v>
      </c>
      <c r="AK56" s="278"/>
      <c r="AL56" s="101">
        <f>COUNTIFS($B$11:$B$30,AL$54,$C$11:$C$30,"A",$E$11:$E$30,"*")</f>
        <v>0</v>
      </c>
      <c r="AM56" s="101">
        <f>COUNTIFS($B$11:$B$30,AL$54,$C$11:$C$30,"B",$E$11:$E$30,"*")</f>
        <v>0</v>
      </c>
      <c r="AN56" s="62"/>
    </row>
    <row r="57" spans="1:40" ht="18" customHeight="1">
      <c r="A57" s="62"/>
      <c r="B57" s="82" t="s">
        <v>109</v>
      </c>
      <c r="C57" s="109"/>
      <c r="D57" s="109"/>
      <c r="E57" s="101">
        <f>COUNTIFS($B$11:$B$30,E$54,$C$11:$C$30,"C",$E$11:$E$30,"*")</f>
        <v>0</v>
      </c>
      <c r="F57" s="276">
        <f>COUNTIFS($B$11:$B$30,E$54,$C$11:$C$30,"D",$E$11:$E$30,"*")</f>
        <v>0</v>
      </c>
      <c r="G57" s="277"/>
      <c r="H57" s="278"/>
      <c r="I57" s="276">
        <f>COUNTIFS($B$11:$B$30,I$54,$C$11:$C$30,"C",$E$11:$E$30,"*")</f>
        <v>0</v>
      </c>
      <c r="J57" s="277"/>
      <c r="K57" s="278"/>
      <c r="L57" s="276">
        <f>COUNTIFS($B$11:$B$30,I$54,$C$11:$C$30,"D",$E$11:$E$30,"*")</f>
        <v>0</v>
      </c>
      <c r="M57" s="277"/>
      <c r="N57" s="278"/>
      <c r="O57" s="276">
        <f>COUNTIFS($B$11:$B$30,O$54,$C$11:$C$30,"C",$E$11:$E$30,"*")</f>
        <v>0</v>
      </c>
      <c r="P57" s="277"/>
      <c r="Q57" s="278"/>
      <c r="R57" s="276">
        <f>COUNTIFS($B$11:$B$30,O$54,$C$11:$C$30,"D",$E$11:$E$30,"*")</f>
        <v>0</v>
      </c>
      <c r="S57" s="277"/>
      <c r="T57" s="278"/>
      <c r="U57" s="276">
        <f>COUNTIFS($B$11:$B$30,U$54,$C$11:$C$30,"C",$E$11:$E$30,"*")</f>
        <v>0</v>
      </c>
      <c r="V57" s="277"/>
      <c r="W57" s="278"/>
      <c r="X57" s="276">
        <f>COUNTIFS($B$11:$B$30,U$54,$C$11:$C$30,"D",$E$11:$E$30,"*")</f>
        <v>0</v>
      </c>
      <c r="Y57" s="277"/>
      <c r="Z57" s="278"/>
      <c r="AA57" s="276">
        <f>COUNTIFS($B$11:$B$30,AA$54,$C$11:$C$30,"C",$E$11:$E$30,"*")</f>
        <v>0</v>
      </c>
      <c r="AB57" s="277"/>
      <c r="AC57" s="278"/>
      <c r="AD57" s="276">
        <f>COUNTIFS($B$11:$B$30,AA$54,$C$11:$C$30,"D",$E$11:$E$30,"*")</f>
        <v>0</v>
      </c>
      <c r="AE57" s="277"/>
      <c r="AF57" s="278"/>
      <c r="AG57" s="276">
        <f>COUNTIFS($B$11:$B$30,AG$54,$C$11:$C$30,"C",$E$11:$E$30,"*")</f>
        <v>0</v>
      </c>
      <c r="AH57" s="277"/>
      <c r="AI57" s="278"/>
      <c r="AJ57" s="276">
        <f>COUNTIFS($B$11:$B$30,AG$54,$C$11:$C$30,"D",$E$11:$E$30,"*")</f>
        <v>0</v>
      </c>
      <c r="AK57" s="278"/>
      <c r="AL57" s="101">
        <f>COUNTIFS($B$11:$B$30,AL$54,$C$11:$C$30,"C",$E$11:$E$30,"*")</f>
        <v>0</v>
      </c>
      <c r="AM57" s="101">
        <f>COUNTIFS($B$11:$B$30,AL$54,$C$11:$C$30,"D",$E$11:$E$30,"*")</f>
        <v>0</v>
      </c>
      <c r="AN57" s="62"/>
    </row>
    <row r="58" spans="1:40" ht="24.95" customHeight="1">
      <c r="A58" s="62"/>
      <c r="B58" s="82" t="s">
        <v>196</v>
      </c>
      <c r="C58" s="297"/>
      <c r="D58" s="298"/>
      <c r="E58" s="271">
        <f>IF($AK$3="４週",SUMIFS($AK$11:$AK$30,$B$11:$B$30,E54)/4/$AH$5,IF($AK$3="歴月",SUMIFS($AK$11:$AK$30,$B$11:$B$30,E54)/$AL$5,"記載する期間を選択してください"))</f>
        <v>0</v>
      </c>
      <c r="F58" s="272"/>
      <c r="G58" s="272"/>
      <c r="H58" s="274"/>
      <c r="I58" s="271">
        <f>IF($AK$3="４週",SUMIFS($AK$11:$AK$30,$B$11:$B$30,I54)/4/$AH$5,IF($AK$3="歴月",SUMIFS($AK$11:$AK$30,$B$11:$B$30,I54)/$AL$5,"記載する期間を選択してください"))</f>
        <v>0</v>
      </c>
      <c r="J58" s="272"/>
      <c r="K58" s="272"/>
      <c r="L58" s="272"/>
      <c r="M58" s="272"/>
      <c r="N58" s="274"/>
      <c r="O58" s="271">
        <f>IF($AK$3="４週",SUMIFS($AK$11:$AK$30,$B$11:$B$30,O54)/4/$AH$5,IF($AK$3="歴月",SUMIFS($AK$11:$AK$30,$B$11:$B$30,O54)/$AL$5,"記載する期間を選択してください"))</f>
        <v>0</v>
      </c>
      <c r="P58" s="272"/>
      <c r="Q58" s="272"/>
      <c r="R58" s="272"/>
      <c r="S58" s="272"/>
      <c r="T58" s="274"/>
      <c r="U58" s="271">
        <f>IF($AK$3="４週",SUMIFS($AK$11:$AK$30,$B$11:$B$30,U54)/4/$AH$5,IF($AK$3="歴月",SUMIFS($AK$11:$AK$30,$B$11:$B$30,U54)/$AL$5,"記載する期間を選択してください"))</f>
        <v>0</v>
      </c>
      <c r="V58" s="272"/>
      <c r="W58" s="272"/>
      <c r="X58" s="272"/>
      <c r="Y58" s="272"/>
      <c r="Z58" s="274"/>
      <c r="AA58" s="271">
        <f>IF($AK$3="４週",SUMIFS($AK$11:$AK$30,$B$11:$B$30,AA54)/4/$AH$5,IF($AK$3="歴月",SUMIFS($AK$11:$AK$30,$B$11:$B$30,AA54)/$AL$5,"記載する期間を選択してください"))</f>
        <v>0</v>
      </c>
      <c r="AB58" s="272"/>
      <c r="AC58" s="272"/>
      <c r="AD58" s="272"/>
      <c r="AE58" s="272"/>
      <c r="AF58" s="274"/>
      <c r="AG58" s="271">
        <f>IF($AK$3="４週",SUMIFS($AK$11:$AK$30,$B$11:$B$30,AG54)/4/$AH$5,IF($AK$3="歴月",SUMIFS($AK$11:$AK$30,$B$11:$B$30,AG54)/$AL$5,"記載する期間を選択してください"))</f>
        <v>0</v>
      </c>
      <c r="AH58" s="272"/>
      <c r="AI58" s="272"/>
      <c r="AJ58" s="272"/>
      <c r="AK58" s="274"/>
      <c r="AL58" s="271">
        <f>IF($AK$3="４週",SUMIFS($AK$11:$AK$30,$B$11:$B$30,AL54)/4/$AH$5,IF($AK$3="歴月",SUMIFS($AK$11:$AK$30,$B$11:$B$30,AL54)/$AL$5,"記載する期間を選択してください"))</f>
        <v>0</v>
      </c>
      <c r="AM58" s="274"/>
      <c r="AN58" s="62"/>
    </row>
    <row r="59" spans="1:40" ht="5.0999999999999996"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100"/>
      <c r="AN59" s="62"/>
    </row>
    <row r="60" spans="1:40" ht="15" customHeight="1">
      <c r="A60" s="60" t="s">
        <v>166</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167</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208</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168</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169</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170</v>
      </c>
      <c r="B65" s="94"/>
      <c r="C65" s="60"/>
      <c r="D65" s="60"/>
      <c r="E65" s="60"/>
      <c r="F65" s="60"/>
      <c r="G65" s="60"/>
    </row>
    <row r="66" spans="1:7" ht="15" customHeight="1">
      <c r="A66" s="60" t="s">
        <v>171</v>
      </c>
      <c r="B66" s="94"/>
      <c r="C66" s="60"/>
      <c r="D66" s="60"/>
      <c r="E66" s="60"/>
      <c r="F66" s="60"/>
      <c r="G66" s="60"/>
    </row>
    <row r="67" spans="1:7" ht="15" customHeight="1">
      <c r="A67" s="60"/>
      <c r="B67" s="75" t="s">
        <v>172</v>
      </c>
      <c r="C67" s="241" t="s">
        <v>173</v>
      </c>
      <c r="D67" s="241"/>
      <c r="E67" s="241"/>
      <c r="F67" s="60"/>
      <c r="G67" s="60"/>
    </row>
    <row r="68" spans="1:7" ht="15" customHeight="1">
      <c r="A68" s="60"/>
      <c r="B68" s="97" t="s">
        <v>186</v>
      </c>
      <c r="C68" s="242" t="s">
        <v>174</v>
      </c>
      <c r="D68" s="242"/>
      <c r="E68" s="242"/>
      <c r="F68" s="60"/>
      <c r="G68" s="60"/>
    </row>
    <row r="69" spans="1:7" ht="15" customHeight="1">
      <c r="A69" s="60"/>
      <c r="B69" s="97" t="s">
        <v>187</v>
      </c>
      <c r="C69" s="242" t="s">
        <v>175</v>
      </c>
      <c r="D69" s="242"/>
      <c r="E69" s="242"/>
      <c r="F69" s="60"/>
      <c r="G69" s="60"/>
    </row>
    <row r="70" spans="1:7" ht="15" customHeight="1">
      <c r="A70" s="60"/>
      <c r="B70" s="97" t="s">
        <v>188</v>
      </c>
      <c r="C70" s="242" t="s">
        <v>176</v>
      </c>
      <c r="D70" s="242"/>
      <c r="E70" s="242"/>
      <c r="F70" s="60"/>
      <c r="G70" s="60"/>
    </row>
    <row r="71" spans="1:7" ht="15" customHeight="1">
      <c r="A71" s="60"/>
      <c r="B71" s="97" t="s">
        <v>189</v>
      </c>
      <c r="C71" s="242" t="s">
        <v>177</v>
      </c>
      <c r="D71" s="242"/>
      <c r="E71" s="242"/>
      <c r="F71" s="60"/>
      <c r="G71" s="60"/>
    </row>
    <row r="72" spans="1:7" ht="15" customHeight="1">
      <c r="A72" s="60"/>
      <c r="B72" s="60" t="s">
        <v>178</v>
      </c>
      <c r="C72" s="60"/>
      <c r="D72" s="60"/>
      <c r="E72" s="60"/>
      <c r="F72" s="60"/>
      <c r="G72" s="60"/>
    </row>
    <row r="73" spans="1:7" ht="15" customHeight="1">
      <c r="A73" s="60"/>
      <c r="B73" s="60" t="s">
        <v>190</v>
      </c>
      <c r="C73" s="60"/>
      <c r="D73" s="60"/>
      <c r="E73" s="60"/>
      <c r="F73" s="60"/>
      <c r="G73" s="60"/>
    </row>
    <row r="74" spans="1:7" ht="15" customHeight="1">
      <c r="A74" s="60"/>
      <c r="B74" s="60" t="s">
        <v>179</v>
      </c>
      <c r="C74" s="60"/>
      <c r="D74" s="60"/>
      <c r="E74" s="60"/>
      <c r="F74" s="60"/>
      <c r="G74" s="60"/>
    </row>
    <row r="75" spans="1:7" ht="15" customHeight="1">
      <c r="A75" s="60" t="s">
        <v>180</v>
      </c>
      <c r="B75" s="94"/>
      <c r="C75" s="60"/>
      <c r="D75" s="60"/>
      <c r="E75" s="60"/>
      <c r="F75" s="60"/>
      <c r="G75" s="60"/>
    </row>
    <row r="76" spans="1:7" ht="15" customHeight="1">
      <c r="A76" s="60" t="s">
        <v>249</v>
      </c>
      <c r="B76" s="94"/>
      <c r="C76" s="60"/>
      <c r="D76" s="60"/>
      <c r="E76" s="60"/>
      <c r="F76" s="60"/>
      <c r="G76" s="60"/>
    </row>
    <row r="77" spans="1:7" ht="15" customHeight="1">
      <c r="A77" s="60" t="s">
        <v>191</v>
      </c>
      <c r="B77" s="94"/>
      <c r="C77" s="60"/>
      <c r="D77" s="60"/>
      <c r="E77" s="60"/>
      <c r="F77" s="60"/>
      <c r="G77" s="60"/>
    </row>
    <row r="78" spans="1:7" ht="15" customHeight="1">
      <c r="A78" s="60" t="s">
        <v>182</v>
      </c>
      <c r="B78" s="94"/>
      <c r="C78" s="60"/>
      <c r="D78" s="60"/>
      <c r="E78" s="60"/>
      <c r="F78" s="60"/>
      <c r="G78" s="60"/>
    </row>
    <row r="79" spans="1:7" ht="15" customHeight="1">
      <c r="A79" s="60" t="s">
        <v>251</v>
      </c>
      <c r="B79" s="94"/>
      <c r="C79" s="60"/>
      <c r="D79" s="60"/>
      <c r="E79" s="60"/>
      <c r="F79" s="60"/>
      <c r="G79" s="60"/>
    </row>
    <row r="80" spans="1:7" ht="15" customHeight="1">
      <c r="A80" s="60" t="s">
        <v>252</v>
      </c>
      <c r="B80" s="94"/>
      <c r="C80" s="60"/>
      <c r="D80" s="60"/>
      <c r="E80" s="60"/>
      <c r="F80" s="60"/>
      <c r="G80" s="60"/>
    </row>
    <row r="81" spans="1:7" ht="15" customHeight="1">
      <c r="A81" s="60"/>
      <c r="B81" s="60" t="s">
        <v>253</v>
      </c>
      <c r="C81" s="60"/>
      <c r="D81" s="60"/>
      <c r="E81" s="60"/>
      <c r="F81" s="60"/>
      <c r="G81" s="60"/>
    </row>
    <row r="82" spans="1:7" ht="15" customHeight="1">
      <c r="A82" s="60"/>
      <c r="B82" s="60" t="s">
        <v>254</v>
      </c>
      <c r="C82" s="60"/>
      <c r="D82" s="60"/>
      <c r="E82" s="60"/>
      <c r="F82" s="60"/>
      <c r="G82" s="60"/>
    </row>
    <row r="83" spans="1:7" ht="15" customHeight="1">
      <c r="A83" s="60" t="s">
        <v>255</v>
      </c>
      <c r="B83" s="94"/>
      <c r="C83" s="60"/>
      <c r="D83" s="60"/>
      <c r="E83" s="60"/>
      <c r="F83" s="60"/>
      <c r="G83" s="60"/>
    </row>
    <row r="84" spans="1:7" ht="15" customHeight="1">
      <c r="A84" s="60" t="s">
        <v>183</v>
      </c>
      <c r="B84" s="94"/>
      <c r="C84" s="60"/>
      <c r="D84" s="60"/>
      <c r="E84" s="60"/>
      <c r="F84" s="60"/>
      <c r="G84" s="60"/>
    </row>
    <row r="85" spans="1:7" ht="15" customHeight="1">
      <c r="A85" s="60" t="s">
        <v>256</v>
      </c>
      <c r="B85" s="94"/>
      <c r="C85" s="60"/>
      <c r="D85" s="60"/>
      <c r="E85" s="60"/>
      <c r="F85" s="60"/>
      <c r="G85" s="60"/>
    </row>
    <row r="86" spans="1:7" ht="15" customHeight="1">
      <c r="A86" s="60" t="s">
        <v>257</v>
      </c>
      <c r="B86" s="94"/>
      <c r="C86" s="60"/>
      <c r="D86" s="60"/>
      <c r="E86" s="60"/>
      <c r="F86" s="60"/>
      <c r="G86" s="60"/>
    </row>
    <row r="87" spans="1:7" ht="15" customHeight="1">
      <c r="A87" s="60" t="s">
        <v>184</v>
      </c>
      <c r="B87" s="94"/>
      <c r="C87" s="60"/>
      <c r="D87" s="60"/>
      <c r="E87" s="60"/>
      <c r="F87" s="60"/>
      <c r="G87" s="60"/>
    </row>
    <row r="88" spans="1:7" ht="15" customHeight="1">
      <c r="A88" s="60" t="s">
        <v>185</v>
      </c>
      <c r="B88" s="94"/>
      <c r="C88" s="60"/>
      <c r="D88" s="60"/>
      <c r="E88" s="60"/>
      <c r="F88" s="60"/>
      <c r="G88" s="60"/>
    </row>
    <row r="89" spans="1:7" ht="15" customHeight="1">
      <c r="A89" s="60" t="s">
        <v>258</v>
      </c>
      <c r="B89" s="94"/>
      <c r="C89" s="60"/>
      <c r="D89" s="60"/>
      <c r="E89" s="60"/>
      <c r="F89" s="60"/>
      <c r="G89" s="60"/>
    </row>
    <row r="90" spans="1:7" ht="15" customHeight="1">
      <c r="A90" s="60" t="s">
        <v>259</v>
      </c>
      <c r="B90" s="94"/>
      <c r="C90" s="60"/>
      <c r="D90" s="60"/>
      <c r="E90" s="60"/>
      <c r="F90" s="60"/>
      <c r="G90" s="60"/>
    </row>
  </sheetData>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F57:H57"/>
    <mergeCell ref="I57:K57"/>
    <mergeCell ref="L57:N57"/>
    <mergeCell ref="O57:Q57"/>
    <mergeCell ref="R57:T57"/>
    <mergeCell ref="F56:H56"/>
    <mergeCell ref="I56:K56"/>
    <mergeCell ref="L56:N56"/>
    <mergeCell ref="O56:Q56"/>
    <mergeCell ref="R56:T56"/>
    <mergeCell ref="U56:W56"/>
    <mergeCell ref="U55:W55"/>
    <mergeCell ref="X55:Z55"/>
    <mergeCell ref="AA55:AC55"/>
    <mergeCell ref="AD55:AF55"/>
    <mergeCell ref="AG55:AI55"/>
    <mergeCell ref="AJ55:AK55"/>
    <mergeCell ref="O54:T54"/>
    <mergeCell ref="U54:Z54"/>
    <mergeCell ref="AA54:AF54"/>
    <mergeCell ref="AG54:AK54"/>
    <mergeCell ref="AL54:AM54"/>
    <mergeCell ref="F55:H55"/>
    <mergeCell ref="I55:K55"/>
    <mergeCell ref="L55:N55"/>
    <mergeCell ref="O55:Q55"/>
    <mergeCell ref="R55:T55"/>
    <mergeCell ref="A51:B51"/>
    <mergeCell ref="C51:D51"/>
    <mergeCell ref="E51:H51"/>
    <mergeCell ref="I51:N51"/>
    <mergeCell ref="C54:D54"/>
    <mergeCell ref="E54:H54"/>
    <mergeCell ref="I54:N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3:AF43"/>
    <mergeCell ref="AG43:AI43"/>
    <mergeCell ref="AJ43:AK43"/>
    <mergeCell ref="AM43:AN43"/>
    <mergeCell ref="B44:C44"/>
    <mergeCell ref="F44:H44"/>
    <mergeCell ref="I44:K44"/>
    <mergeCell ref="L44:N44"/>
    <mergeCell ref="O44:Q44"/>
    <mergeCell ref="R44:T44"/>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1:AF41"/>
    <mergeCell ref="AG41:AI41"/>
    <mergeCell ref="AJ41:AK41"/>
    <mergeCell ref="AM41:AN41"/>
    <mergeCell ref="B42:C42"/>
    <mergeCell ref="F42:H42"/>
    <mergeCell ref="I42:K42"/>
    <mergeCell ref="L42:N42"/>
    <mergeCell ref="O42:Q42"/>
    <mergeCell ref="R42:T42"/>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39:AF39"/>
    <mergeCell ref="AG39:AI39"/>
    <mergeCell ref="AJ39:AK39"/>
    <mergeCell ref="AM39:AN39"/>
    <mergeCell ref="A40:C40"/>
    <mergeCell ref="F40:H40"/>
    <mergeCell ref="I40:K40"/>
    <mergeCell ref="L40:N40"/>
    <mergeCell ref="O40:Q40"/>
    <mergeCell ref="R40:T40"/>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7:AF37"/>
    <mergeCell ref="AG37:AI37"/>
    <mergeCell ref="AJ37:AK37"/>
    <mergeCell ref="AM37:AN37"/>
    <mergeCell ref="A38:C38"/>
    <mergeCell ref="F38:H38"/>
    <mergeCell ref="I38:K38"/>
    <mergeCell ref="L38:N38"/>
    <mergeCell ref="O38:Q38"/>
    <mergeCell ref="R38:T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9"/>
  <dataValidations count="7">
    <dataValidation allowBlank="1" showInputMessage="1" sqref="B11:B12" xr:uid="{49BB0841-B9F9-4635-A5FA-C2762A418276}"/>
    <dataValidation type="list" allowBlank="1" showInputMessage="1" sqref="B13:B30" xr:uid="{87892AA2-3B51-415C-9F5B-D07A3C9A8119}">
      <formula1>INDIRECT($AK$1)</formula1>
    </dataValidation>
    <dataValidation type="whole" operator="greaterThanOrEqual" allowBlank="1" showInputMessage="1" showErrorMessage="1" sqref="L37:L47 D37:F47 AG37:AG47 I37:I47 AD37:AD47 AA37:AA47 X37:X47 U37:U47 R37:R47 O37:O47" xr:uid="{71AF6921-F1CC-45DD-AB53-E8B5CCB27159}">
      <formula1>0</formula1>
    </dataValidation>
    <dataValidation type="list" allowBlank="1" showInputMessage="1" showErrorMessage="1" sqref="AK3:AN3" xr:uid="{C06BDE32-BDBA-414C-A383-DDF113FB8836}">
      <formula1>"４週,歴月"</formula1>
    </dataValidation>
    <dataValidation type="list" allowBlank="1" showInputMessage="1" showErrorMessage="1" sqref="AK4:AN4" xr:uid="{4852EE64-6BCD-4F5A-BC5D-B576DB08DD04}">
      <formula1>"予定,実績"</formula1>
    </dataValidation>
    <dataValidation type="list" allowBlank="1" showInputMessage="1" showErrorMessage="1" sqref="C11:C30" xr:uid="{D88C68F9-E15A-4BCB-8889-84CF230181D1}">
      <formula1>"A,B,C,D"</formula1>
    </dataValidation>
    <dataValidation operator="greaterThanOrEqual" allowBlank="1" showInputMessage="1" showErrorMessage="1" sqref="I48:I49 I52 L48:L49 L52 AL37:AL46 AJ37:AJ47 AM36 AM42 AM44 AM46" xr:uid="{5EAF37CB-F58F-4C6E-A9FF-1DD6838D9C6A}"/>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E886-BF94-48BA-892B-633FFCC0B859}">
  <dimension ref="A1:AN66"/>
  <sheetViews>
    <sheetView showGridLines="0" view="pageBreakPreview" topLeftCell="A8" zoomScaleNormal="100" zoomScaleSheetLayoutView="100" workbookViewId="0">
      <selection activeCell="X24" sqref="X24"/>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263</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t="s">
        <v>218</v>
      </c>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v>160</v>
      </c>
      <c r="AI5" s="260"/>
      <c r="AJ5" s="260"/>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6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62"/>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63" t="s">
        <v>250</v>
      </c>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64"/>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0"/>
      <c r="AN12" s="240"/>
    </row>
    <row r="13" spans="1:40" ht="16.5"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0"/>
      <c r="AN13" s="240"/>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0"/>
      <c r="AN14" s="240"/>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0"/>
      <c r="AN15" s="240"/>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166</v>
      </c>
      <c r="B36" s="91"/>
      <c r="C36" s="92"/>
      <c r="D36" s="92"/>
      <c r="E36" s="92"/>
      <c r="F36" s="93"/>
      <c r="G36" s="92"/>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208</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168</v>
      </c>
      <c r="B39" s="86"/>
      <c r="C39" s="86"/>
      <c r="D39" s="86"/>
      <c r="E39" s="86"/>
      <c r="F39" s="86"/>
      <c r="G39" s="86"/>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169</v>
      </c>
      <c r="B40" s="86"/>
      <c r="C40" s="86"/>
      <c r="D40" s="86"/>
      <c r="E40" s="86"/>
      <c r="F40" s="86"/>
      <c r="G40" s="86"/>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170</v>
      </c>
      <c r="B41" s="94"/>
      <c r="C41" s="60"/>
      <c r="D41" s="60"/>
      <c r="E41" s="60"/>
      <c r="F41" s="60"/>
      <c r="G41" s="60"/>
    </row>
    <row r="42" spans="1:39" ht="15" customHeight="1">
      <c r="A42" s="60" t="s">
        <v>171</v>
      </c>
      <c r="B42" s="94"/>
      <c r="C42" s="60"/>
      <c r="D42" s="60"/>
      <c r="E42" s="60"/>
      <c r="F42" s="60"/>
      <c r="G42" s="60"/>
    </row>
    <row r="43" spans="1:39" ht="15" customHeight="1">
      <c r="A43" s="60"/>
      <c r="B43" s="75" t="s">
        <v>172</v>
      </c>
      <c r="C43" s="241" t="s">
        <v>173</v>
      </c>
      <c r="D43" s="241"/>
      <c r="E43" s="241"/>
      <c r="F43" s="60"/>
      <c r="G43" s="60"/>
    </row>
    <row r="44" spans="1:39" ht="15" customHeight="1">
      <c r="A44" s="60"/>
      <c r="B44" s="97" t="s">
        <v>186</v>
      </c>
      <c r="C44" s="242" t="s">
        <v>174</v>
      </c>
      <c r="D44" s="242"/>
      <c r="E44" s="242"/>
      <c r="F44" s="60"/>
      <c r="G44" s="60"/>
    </row>
    <row r="45" spans="1:39" ht="15" customHeight="1">
      <c r="A45" s="60"/>
      <c r="B45" s="97" t="s">
        <v>187</v>
      </c>
      <c r="C45" s="242" t="s">
        <v>175</v>
      </c>
      <c r="D45" s="242"/>
      <c r="E45" s="242"/>
      <c r="F45" s="60"/>
      <c r="G45" s="60"/>
    </row>
    <row r="46" spans="1:39" ht="15" customHeight="1">
      <c r="A46" s="60"/>
      <c r="B46" s="97" t="s">
        <v>188</v>
      </c>
      <c r="C46" s="242" t="s">
        <v>176</v>
      </c>
      <c r="D46" s="242"/>
      <c r="E46" s="242"/>
      <c r="F46" s="60"/>
      <c r="G46" s="60"/>
    </row>
    <row r="47" spans="1:39" ht="15" customHeight="1">
      <c r="A47" s="60"/>
      <c r="B47" s="97" t="s">
        <v>189</v>
      </c>
      <c r="C47" s="242" t="s">
        <v>177</v>
      </c>
      <c r="D47" s="242"/>
      <c r="E47" s="242"/>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4"/>
      <c r="C51" s="60"/>
      <c r="D51" s="60"/>
      <c r="E51" s="60"/>
      <c r="F51" s="60"/>
      <c r="G51" s="60"/>
    </row>
    <row r="52" spans="1:7" ht="15" customHeight="1">
      <c r="A52" s="60" t="s">
        <v>181</v>
      </c>
      <c r="B52" s="94"/>
      <c r="C52" s="60"/>
      <c r="D52" s="60"/>
      <c r="E52" s="60"/>
      <c r="F52" s="60"/>
      <c r="G52" s="60"/>
    </row>
    <row r="53" spans="1:7" ht="15" customHeight="1">
      <c r="A53" s="60" t="s">
        <v>191</v>
      </c>
      <c r="B53" s="94"/>
      <c r="C53" s="60"/>
      <c r="D53" s="60"/>
      <c r="E53" s="60"/>
      <c r="F53" s="60"/>
      <c r="G53" s="60"/>
    </row>
    <row r="54" spans="1:7" ht="15" customHeight="1">
      <c r="A54" s="60" t="s">
        <v>182</v>
      </c>
      <c r="B54" s="94"/>
      <c r="C54" s="60"/>
      <c r="D54" s="60"/>
      <c r="E54" s="60"/>
      <c r="F54" s="60"/>
      <c r="G54" s="60"/>
    </row>
    <row r="55" spans="1:7" ht="15" customHeight="1">
      <c r="A55" s="60" t="s">
        <v>251</v>
      </c>
      <c r="B55" s="94"/>
      <c r="C55" s="60"/>
      <c r="D55" s="60"/>
      <c r="E55" s="60"/>
      <c r="F55" s="60"/>
      <c r="G55" s="60"/>
    </row>
    <row r="56" spans="1:7" ht="15" customHeight="1">
      <c r="A56" s="60" t="s">
        <v>252</v>
      </c>
      <c r="B56" s="94"/>
      <c r="C56" s="60"/>
      <c r="D56" s="60"/>
      <c r="E56" s="60"/>
      <c r="F56" s="60"/>
      <c r="G56" s="60"/>
    </row>
    <row r="57" spans="1:7" ht="15" customHeight="1">
      <c r="A57" s="60"/>
      <c r="B57" s="60" t="s">
        <v>253</v>
      </c>
      <c r="C57" s="60"/>
      <c r="D57" s="60"/>
      <c r="E57" s="60"/>
      <c r="F57" s="60"/>
      <c r="G57" s="60"/>
    </row>
    <row r="58" spans="1:7" ht="15" customHeight="1">
      <c r="A58" s="60"/>
      <c r="B58" s="60" t="s">
        <v>254</v>
      </c>
      <c r="C58" s="60"/>
      <c r="D58" s="60"/>
      <c r="E58" s="60"/>
      <c r="F58" s="60"/>
      <c r="G58" s="60"/>
    </row>
    <row r="59" spans="1:7" ht="15" customHeight="1">
      <c r="A59" s="60" t="s">
        <v>255</v>
      </c>
      <c r="B59" s="94"/>
      <c r="C59" s="60"/>
      <c r="D59" s="60"/>
      <c r="E59" s="60"/>
      <c r="F59" s="60"/>
      <c r="G59" s="60"/>
    </row>
    <row r="60" spans="1:7" ht="15" customHeight="1">
      <c r="A60" s="60" t="s">
        <v>183</v>
      </c>
      <c r="B60" s="94"/>
      <c r="C60" s="60"/>
      <c r="D60" s="60"/>
      <c r="E60" s="60"/>
      <c r="F60" s="60"/>
      <c r="G60" s="60"/>
    </row>
    <row r="61" spans="1:7" ht="15" customHeight="1">
      <c r="A61" s="60" t="s">
        <v>256</v>
      </c>
      <c r="B61" s="94"/>
      <c r="C61" s="60"/>
      <c r="D61" s="60"/>
      <c r="E61" s="60"/>
      <c r="F61" s="60"/>
      <c r="G61" s="60"/>
    </row>
    <row r="62" spans="1:7" ht="15" customHeight="1">
      <c r="A62" s="60" t="s">
        <v>257</v>
      </c>
      <c r="B62" s="94"/>
      <c r="C62" s="60"/>
      <c r="D62" s="60"/>
      <c r="E62" s="60"/>
      <c r="F62" s="60"/>
      <c r="G62" s="60"/>
    </row>
    <row r="63" spans="1:7" ht="15" customHeight="1">
      <c r="A63" s="60" t="s">
        <v>184</v>
      </c>
      <c r="B63" s="94"/>
      <c r="C63" s="60"/>
      <c r="D63" s="60"/>
      <c r="E63" s="60"/>
      <c r="F63" s="60"/>
      <c r="G63" s="60"/>
    </row>
    <row r="64" spans="1:7" ht="15" customHeight="1">
      <c r="A64" s="60" t="s">
        <v>185</v>
      </c>
      <c r="B64" s="94"/>
      <c r="C64" s="60"/>
      <c r="D64" s="60"/>
      <c r="E64" s="60"/>
      <c r="F64" s="60"/>
      <c r="G64" s="60"/>
    </row>
    <row r="65" spans="1:7" ht="15" customHeight="1">
      <c r="A65" s="60" t="s">
        <v>258</v>
      </c>
      <c r="B65" s="94"/>
      <c r="C65" s="60"/>
      <c r="D65" s="60"/>
      <c r="E65" s="60"/>
      <c r="F65" s="60"/>
      <c r="G65" s="60"/>
    </row>
    <row r="66" spans="1:7" ht="15" customHeight="1">
      <c r="A66" s="60" t="s">
        <v>259</v>
      </c>
      <c r="B66" s="94"/>
      <c r="C66" s="60"/>
      <c r="D66" s="60"/>
      <c r="E66" s="60"/>
      <c r="F66" s="60"/>
      <c r="G66" s="60"/>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9"/>
  <dataValidations count="5">
    <dataValidation allowBlank="1" showInputMessage="1" sqref="B11" xr:uid="{EB3AD834-C5E0-4613-89C5-4128154C5628}"/>
    <dataValidation type="list" allowBlank="1" showInputMessage="1" sqref="B12:B30" xr:uid="{C2D67B47-29B9-4C60-A13D-37FFEBFBA4BF}">
      <formula1>INDIRECT($AK$1)</formula1>
    </dataValidation>
    <dataValidation type="list" allowBlank="1" showInputMessage="1" showErrorMessage="1" sqref="AK3:AN3" xr:uid="{FB08A616-CDD4-47AD-B687-444115D8DC65}">
      <formula1>"４週,歴月"</formula1>
    </dataValidation>
    <dataValidation type="list" allowBlank="1" showInputMessage="1" showErrorMessage="1" sqref="AK4:AN4" xr:uid="{C1B931B1-8554-47E6-840E-86C9A14ECCC8}">
      <formula1>"予定,実績"</formula1>
    </dataValidation>
    <dataValidation type="list" allowBlank="1" showInputMessage="1" showErrorMessage="1" sqref="C11:C30" xr:uid="{FE2B7469-E9F8-4962-9F4B-AD84F1F3BAF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05A5-5C44-4A5E-917F-9D8418A8D021}">
  <dimension ref="A1:AN66"/>
  <sheetViews>
    <sheetView showGridLines="0" view="pageBreakPreview" zoomScaleNormal="100" zoomScaleSheetLayoutView="100" workbookViewId="0">
      <selection activeCell="X24" sqref="X24"/>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264</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t="s">
        <v>218</v>
      </c>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60">
        <v>160</v>
      </c>
      <c r="AI5" s="260"/>
      <c r="AJ5" s="260"/>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6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62"/>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63" t="s">
        <v>250</v>
      </c>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64"/>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0"/>
      <c r="AN12" s="240"/>
    </row>
    <row r="13" spans="1:40" ht="16.5"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0"/>
      <c r="AN13" s="240"/>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0"/>
      <c r="AN14" s="240"/>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0"/>
      <c r="AN15" s="240"/>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0"/>
      <c r="AN20" s="240"/>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0"/>
      <c r="AN21" s="240"/>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0"/>
      <c r="AN22" s="240"/>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0"/>
      <c r="AN23" s="240"/>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0"/>
      <c r="AN24" s="240"/>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0"/>
      <c r="AN25" s="240"/>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0"/>
      <c r="AN26" s="240"/>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0"/>
      <c r="AN27" s="240"/>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0"/>
      <c r="AN28" s="240"/>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0"/>
      <c r="AN29" s="240"/>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166</v>
      </c>
      <c r="B36" s="91"/>
      <c r="C36" s="92"/>
      <c r="D36" s="92"/>
      <c r="E36" s="92"/>
      <c r="F36" s="93"/>
      <c r="G36" s="92"/>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208</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168</v>
      </c>
      <c r="B39" s="86"/>
      <c r="C39" s="86"/>
      <c r="D39" s="86"/>
      <c r="E39" s="86"/>
      <c r="F39" s="86"/>
      <c r="G39" s="86"/>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169</v>
      </c>
      <c r="B40" s="86"/>
      <c r="C40" s="86"/>
      <c r="D40" s="86"/>
      <c r="E40" s="86"/>
      <c r="F40" s="86"/>
      <c r="G40" s="86"/>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170</v>
      </c>
      <c r="B41" s="94"/>
      <c r="C41" s="60"/>
      <c r="D41" s="60"/>
      <c r="E41" s="60"/>
      <c r="F41" s="60"/>
      <c r="G41" s="60"/>
    </row>
    <row r="42" spans="1:39" ht="15" customHeight="1">
      <c r="A42" s="60" t="s">
        <v>171</v>
      </c>
      <c r="B42" s="94"/>
      <c r="C42" s="60"/>
      <c r="D42" s="60"/>
      <c r="E42" s="60"/>
      <c r="F42" s="60"/>
      <c r="G42" s="60"/>
    </row>
    <row r="43" spans="1:39" ht="15" customHeight="1">
      <c r="A43" s="60"/>
      <c r="B43" s="75" t="s">
        <v>172</v>
      </c>
      <c r="C43" s="241" t="s">
        <v>173</v>
      </c>
      <c r="D43" s="241"/>
      <c r="E43" s="241"/>
      <c r="F43" s="60"/>
      <c r="G43" s="60"/>
    </row>
    <row r="44" spans="1:39" ht="15" customHeight="1">
      <c r="A44" s="60"/>
      <c r="B44" s="97" t="s">
        <v>186</v>
      </c>
      <c r="C44" s="242" t="s">
        <v>174</v>
      </c>
      <c r="D44" s="242"/>
      <c r="E44" s="242"/>
      <c r="F44" s="60"/>
      <c r="G44" s="60"/>
    </row>
    <row r="45" spans="1:39" ht="15" customHeight="1">
      <c r="A45" s="60"/>
      <c r="B45" s="97" t="s">
        <v>187</v>
      </c>
      <c r="C45" s="242" t="s">
        <v>175</v>
      </c>
      <c r="D45" s="242"/>
      <c r="E45" s="242"/>
      <c r="F45" s="60"/>
      <c r="G45" s="60"/>
    </row>
    <row r="46" spans="1:39" ht="15" customHeight="1">
      <c r="A46" s="60"/>
      <c r="B46" s="97" t="s">
        <v>188</v>
      </c>
      <c r="C46" s="242" t="s">
        <v>176</v>
      </c>
      <c r="D46" s="242"/>
      <c r="E46" s="242"/>
      <c r="F46" s="60"/>
      <c r="G46" s="60"/>
    </row>
    <row r="47" spans="1:39" ht="15" customHeight="1">
      <c r="A47" s="60"/>
      <c r="B47" s="97" t="s">
        <v>189</v>
      </c>
      <c r="C47" s="242" t="s">
        <v>177</v>
      </c>
      <c r="D47" s="242"/>
      <c r="E47" s="242"/>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4"/>
      <c r="C51" s="60"/>
      <c r="D51" s="60"/>
      <c r="E51" s="60"/>
      <c r="F51" s="60"/>
      <c r="G51" s="60"/>
    </row>
    <row r="52" spans="1:7" ht="15" customHeight="1">
      <c r="A52" s="60" t="s">
        <v>181</v>
      </c>
      <c r="B52" s="94"/>
      <c r="C52" s="60"/>
      <c r="D52" s="60"/>
      <c r="E52" s="60"/>
      <c r="F52" s="60"/>
      <c r="G52" s="60"/>
    </row>
    <row r="53" spans="1:7" ht="15" customHeight="1">
      <c r="A53" s="60" t="s">
        <v>191</v>
      </c>
      <c r="B53" s="94"/>
      <c r="C53" s="60"/>
      <c r="D53" s="60"/>
      <c r="E53" s="60"/>
      <c r="F53" s="60"/>
      <c r="G53" s="60"/>
    </row>
    <row r="54" spans="1:7" ht="15" customHeight="1">
      <c r="A54" s="60" t="s">
        <v>182</v>
      </c>
      <c r="B54" s="94"/>
      <c r="C54" s="60"/>
      <c r="D54" s="60"/>
      <c r="E54" s="60"/>
      <c r="F54" s="60"/>
      <c r="G54" s="60"/>
    </row>
    <row r="55" spans="1:7" ht="15" customHeight="1">
      <c r="A55" s="60" t="s">
        <v>251</v>
      </c>
      <c r="B55" s="94"/>
      <c r="C55" s="60"/>
      <c r="D55" s="60"/>
      <c r="E55" s="60"/>
      <c r="F55" s="60"/>
      <c r="G55" s="60"/>
    </row>
    <row r="56" spans="1:7" ht="15" customHeight="1">
      <c r="A56" s="60" t="s">
        <v>252</v>
      </c>
      <c r="B56" s="94"/>
      <c r="C56" s="60"/>
      <c r="D56" s="60"/>
      <c r="E56" s="60"/>
      <c r="F56" s="60"/>
      <c r="G56" s="60"/>
    </row>
    <row r="57" spans="1:7" ht="15" customHeight="1">
      <c r="A57" s="60"/>
      <c r="B57" s="60" t="s">
        <v>253</v>
      </c>
      <c r="C57" s="60"/>
      <c r="D57" s="60"/>
      <c r="E57" s="60"/>
      <c r="F57" s="60"/>
      <c r="G57" s="60"/>
    </row>
    <row r="58" spans="1:7" ht="15" customHeight="1">
      <c r="A58" s="60"/>
      <c r="B58" s="60" t="s">
        <v>254</v>
      </c>
      <c r="C58" s="60"/>
      <c r="D58" s="60"/>
      <c r="E58" s="60"/>
      <c r="F58" s="60"/>
      <c r="G58" s="60"/>
    </row>
    <row r="59" spans="1:7" ht="15" customHeight="1">
      <c r="A59" s="60" t="s">
        <v>255</v>
      </c>
      <c r="B59" s="94"/>
      <c r="C59" s="60"/>
      <c r="D59" s="60"/>
      <c r="E59" s="60"/>
      <c r="F59" s="60"/>
      <c r="G59" s="60"/>
    </row>
    <row r="60" spans="1:7" ht="15" customHeight="1">
      <c r="A60" s="60" t="s">
        <v>183</v>
      </c>
      <c r="B60" s="94"/>
      <c r="C60" s="60"/>
      <c r="D60" s="60"/>
      <c r="E60" s="60"/>
      <c r="F60" s="60"/>
      <c r="G60" s="60"/>
    </row>
    <row r="61" spans="1:7" ht="15" customHeight="1">
      <c r="A61" s="60" t="s">
        <v>256</v>
      </c>
      <c r="B61" s="94"/>
      <c r="C61" s="60"/>
      <c r="D61" s="60"/>
      <c r="E61" s="60"/>
      <c r="F61" s="60"/>
      <c r="G61" s="60"/>
    </row>
    <row r="62" spans="1:7" ht="15" customHeight="1">
      <c r="A62" s="60" t="s">
        <v>257</v>
      </c>
      <c r="B62" s="94"/>
      <c r="C62" s="60"/>
      <c r="D62" s="60"/>
      <c r="E62" s="60"/>
      <c r="F62" s="60"/>
      <c r="G62" s="60"/>
    </row>
    <row r="63" spans="1:7" ht="15" customHeight="1">
      <c r="A63" s="60" t="s">
        <v>184</v>
      </c>
      <c r="B63" s="94"/>
      <c r="C63" s="60"/>
      <c r="D63" s="60"/>
      <c r="E63" s="60"/>
      <c r="F63" s="60"/>
      <c r="G63" s="60"/>
    </row>
    <row r="64" spans="1:7" ht="15" customHeight="1">
      <c r="A64" s="60" t="s">
        <v>185</v>
      </c>
      <c r="B64" s="94"/>
      <c r="C64" s="60"/>
      <c r="D64" s="60"/>
      <c r="E64" s="60"/>
      <c r="F64" s="60"/>
      <c r="G64" s="60"/>
    </row>
    <row r="65" spans="1:7" ht="15" customHeight="1">
      <c r="A65" s="60" t="s">
        <v>258</v>
      </c>
      <c r="B65" s="94"/>
      <c r="C65" s="60"/>
      <c r="D65" s="60"/>
      <c r="E65" s="60"/>
      <c r="F65" s="60"/>
      <c r="G65" s="60"/>
    </row>
    <row r="66" spans="1:7" ht="15" customHeight="1">
      <c r="A66" s="60" t="s">
        <v>259</v>
      </c>
      <c r="B66" s="94"/>
      <c r="C66" s="60"/>
      <c r="D66" s="60"/>
      <c r="E66" s="60"/>
      <c r="F66" s="60"/>
      <c r="G66" s="60"/>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9"/>
  <dataValidations count="5">
    <dataValidation type="list" allowBlank="1" showInputMessage="1" showErrorMessage="1" sqref="C11:C30" xr:uid="{A7DA9D55-9EDF-4F92-B531-7A171004F3C9}">
      <formula1>"A,B,C,D"</formula1>
    </dataValidation>
    <dataValidation type="list" allowBlank="1" showInputMessage="1" showErrorMessage="1" sqref="AK4:AN4" xr:uid="{5EFFBA1C-A7BB-4E4F-944E-BBF8E499B3E4}">
      <formula1>"予定,実績"</formula1>
    </dataValidation>
    <dataValidation type="list" allowBlank="1" showInputMessage="1" showErrorMessage="1" sqref="AK3:AN3" xr:uid="{1C7E1C31-EDD4-404F-B9EB-399A81394935}">
      <formula1>"４週,歴月"</formula1>
    </dataValidation>
    <dataValidation type="list" allowBlank="1" showInputMessage="1" sqref="B12:B30" xr:uid="{401D703A-9325-4508-A99B-B9BED1823C70}">
      <formula1>INDIRECT($AK$1)</formula1>
    </dataValidation>
    <dataValidation allowBlank="1" showInputMessage="1" sqref="B11" xr:uid="{D3315C7E-8432-4CB8-869B-36FDEF07F79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topLeftCell="A19" zoomScaleNormal="100" zoomScaleSheetLayoutView="100" workbookViewId="0">
      <selection activeCell="O52" sqref="O52"/>
    </sheetView>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55" t="s">
        <v>152</v>
      </c>
      <c r="AL1" s="255"/>
      <c r="AM1" s="255"/>
      <c r="AN1" s="255"/>
    </row>
    <row r="2" spans="1:40" ht="18" customHeight="1">
      <c r="A2" s="62"/>
      <c r="B2" s="63"/>
      <c r="C2" s="63"/>
      <c r="D2" s="63"/>
      <c r="E2" s="63"/>
      <c r="F2" s="63"/>
      <c r="G2" s="63"/>
      <c r="H2" s="63"/>
      <c r="I2" s="63"/>
      <c r="J2" s="63"/>
      <c r="K2" s="63"/>
      <c r="L2" s="63"/>
      <c r="M2" s="251">
        <v>2024</v>
      </c>
      <c r="N2" s="251"/>
      <c r="O2" s="251"/>
      <c r="P2" s="251"/>
      <c r="Q2" s="250" t="s">
        <v>150</v>
      </c>
      <c r="R2" s="250"/>
      <c r="S2" s="251">
        <v>5</v>
      </c>
      <c r="T2" s="251"/>
      <c r="U2" s="250" t="s">
        <v>151</v>
      </c>
      <c r="V2" s="250"/>
      <c r="W2" s="63"/>
      <c r="X2" s="63"/>
      <c r="Y2" s="63"/>
      <c r="Z2" s="62"/>
      <c r="AA2" s="62"/>
      <c r="AC2" s="81"/>
      <c r="AD2" s="63"/>
      <c r="AE2" s="63"/>
      <c r="AF2" s="63"/>
      <c r="AG2" s="63"/>
      <c r="AH2" s="63"/>
      <c r="AI2" s="81" t="s">
        <v>156</v>
      </c>
      <c r="AJ2" s="81"/>
      <c r="AK2" s="256"/>
      <c r="AL2" s="256"/>
      <c r="AM2" s="256"/>
      <c r="AN2" s="25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7"/>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2"/>
      <c r="AI5" s="252"/>
      <c r="AJ5" s="252"/>
      <c r="AK5" s="88" t="s">
        <v>157</v>
      </c>
      <c r="AL5" s="90"/>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153</v>
      </c>
      <c r="B7" s="241" t="s">
        <v>162</v>
      </c>
      <c r="C7" s="244" t="s">
        <v>163</v>
      </c>
      <c r="D7" s="241" t="s">
        <v>164</v>
      </c>
      <c r="E7" s="247" t="s">
        <v>165</v>
      </c>
      <c r="F7" s="253" t="s">
        <v>192</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8" t="s">
        <v>193</v>
      </c>
      <c r="AL7" s="259" t="s">
        <v>194</v>
      </c>
      <c r="AM7" s="254" t="s">
        <v>195</v>
      </c>
      <c r="AN7" s="254"/>
    </row>
    <row r="8" spans="1:40" ht="15" customHeight="1">
      <c r="A8" s="243"/>
      <c r="B8" s="241"/>
      <c r="C8" s="245"/>
      <c r="D8" s="241"/>
      <c r="E8" s="247"/>
      <c r="F8" s="241" t="s">
        <v>104</v>
      </c>
      <c r="G8" s="241"/>
      <c r="H8" s="241"/>
      <c r="I8" s="241"/>
      <c r="J8" s="241"/>
      <c r="K8" s="241"/>
      <c r="L8" s="241"/>
      <c r="M8" s="241" t="s">
        <v>105</v>
      </c>
      <c r="N8" s="241"/>
      <c r="O8" s="241"/>
      <c r="P8" s="241"/>
      <c r="Q8" s="241"/>
      <c r="R8" s="241"/>
      <c r="S8" s="241"/>
      <c r="T8" s="241" t="s">
        <v>106</v>
      </c>
      <c r="U8" s="241"/>
      <c r="V8" s="241"/>
      <c r="W8" s="241"/>
      <c r="X8" s="241"/>
      <c r="Y8" s="241"/>
      <c r="Z8" s="241"/>
      <c r="AA8" s="241" t="s">
        <v>107</v>
      </c>
      <c r="AB8" s="241"/>
      <c r="AC8" s="241"/>
      <c r="AD8" s="241"/>
      <c r="AE8" s="241"/>
      <c r="AF8" s="241"/>
      <c r="AG8" s="241"/>
      <c r="AH8" s="241" t="s">
        <v>110</v>
      </c>
      <c r="AI8" s="241"/>
      <c r="AJ8" s="241"/>
      <c r="AK8" s="258"/>
      <c r="AL8" s="259"/>
      <c r="AM8" s="254"/>
      <c r="AN8" s="254"/>
    </row>
    <row r="9" spans="1:40" ht="15" customHeight="1">
      <c r="A9" s="243"/>
      <c r="B9" s="241"/>
      <c r="C9" s="245"/>
      <c r="D9" s="241"/>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54"/>
      <c r="AN9" s="254"/>
    </row>
    <row r="10" spans="1:40" ht="15" customHeight="1">
      <c r="A10" s="243"/>
      <c r="B10" s="241"/>
      <c r="C10" s="246"/>
      <c r="D10" s="241"/>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54"/>
      <c r="AN10" s="25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0"/>
      <c r="AN12" s="240"/>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0"/>
      <c r="AN13" s="240"/>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0"/>
      <c r="AN14" s="240"/>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0"/>
      <c r="AN15" s="240"/>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0"/>
      <c r="AN20" s="240"/>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0"/>
      <c r="AN21" s="240"/>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0"/>
      <c r="AN22" s="240"/>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0"/>
      <c r="AN23" s="240"/>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0"/>
      <c r="AN24" s="240"/>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0"/>
      <c r="AN25" s="240"/>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0"/>
      <c r="AN26" s="240"/>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0"/>
      <c r="AN27" s="240"/>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0"/>
      <c r="AN28" s="240"/>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0"/>
      <c r="AN29" s="240"/>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7" t="s">
        <v>94</v>
      </c>
      <c r="B31" s="248"/>
      <c r="C31" s="248"/>
      <c r="D31" s="248"/>
      <c r="E31" s="24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48" t="s">
        <v>96</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208</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170</v>
      </c>
      <c r="B39" s="94"/>
      <c r="C39" s="60"/>
      <c r="D39" s="60"/>
      <c r="E39" s="60"/>
      <c r="F39" s="60"/>
      <c r="G39" s="60"/>
    </row>
    <row r="40" spans="1:39" ht="15" customHeight="1">
      <c r="A40" s="60" t="s">
        <v>171</v>
      </c>
      <c r="B40" s="94"/>
      <c r="C40" s="60"/>
      <c r="D40" s="60"/>
      <c r="E40" s="60"/>
      <c r="F40" s="60"/>
      <c r="G40" s="60"/>
    </row>
    <row r="41" spans="1:39" ht="15" customHeight="1">
      <c r="A41" s="60"/>
      <c r="B41" s="75" t="s">
        <v>172</v>
      </c>
      <c r="C41" s="241" t="s">
        <v>173</v>
      </c>
      <c r="D41" s="241"/>
      <c r="E41" s="241"/>
      <c r="F41" s="60"/>
      <c r="G41" s="60"/>
    </row>
    <row r="42" spans="1:39" ht="15" customHeight="1">
      <c r="A42" s="60"/>
      <c r="B42" s="97" t="s">
        <v>186</v>
      </c>
      <c r="C42" s="242" t="s">
        <v>174</v>
      </c>
      <c r="D42" s="242"/>
      <c r="E42" s="242"/>
      <c r="F42" s="60"/>
      <c r="G42" s="60"/>
    </row>
    <row r="43" spans="1:39" ht="15" customHeight="1">
      <c r="A43" s="60"/>
      <c r="B43" s="97" t="s">
        <v>187</v>
      </c>
      <c r="C43" s="242" t="s">
        <v>175</v>
      </c>
      <c r="D43" s="242"/>
      <c r="E43" s="242"/>
      <c r="F43" s="60"/>
      <c r="G43" s="60"/>
    </row>
    <row r="44" spans="1:39" ht="15" customHeight="1">
      <c r="A44" s="60"/>
      <c r="B44" s="97" t="s">
        <v>188</v>
      </c>
      <c r="C44" s="242" t="s">
        <v>176</v>
      </c>
      <c r="D44" s="242"/>
      <c r="E44" s="242"/>
      <c r="F44" s="60"/>
      <c r="G44" s="60"/>
    </row>
    <row r="45" spans="1:39" ht="15" customHeight="1">
      <c r="A45" s="60"/>
      <c r="B45" s="97" t="s">
        <v>189</v>
      </c>
      <c r="C45" s="242" t="s">
        <v>177</v>
      </c>
      <c r="D45" s="242"/>
      <c r="E45" s="242"/>
      <c r="F45" s="60"/>
      <c r="G45" s="60"/>
    </row>
    <row r="46" spans="1:39" ht="15" customHeight="1">
      <c r="A46" s="60"/>
      <c r="B46" s="60" t="s">
        <v>178</v>
      </c>
      <c r="C46" s="60"/>
      <c r="D46" s="60"/>
      <c r="E46" s="60"/>
      <c r="F46" s="60"/>
      <c r="G46" s="60"/>
    </row>
    <row r="47" spans="1:39" ht="15" customHeight="1">
      <c r="A47" s="60"/>
      <c r="B47" s="60" t="s">
        <v>190</v>
      </c>
      <c r="C47" s="60"/>
      <c r="D47" s="60"/>
      <c r="E47" s="60"/>
      <c r="F47" s="60"/>
      <c r="G47" s="60"/>
    </row>
    <row r="48" spans="1:39" ht="15" customHeight="1">
      <c r="A48" s="60"/>
      <c r="B48" s="60" t="s">
        <v>179</v>
      </c>
      <c r="C48" s="60"/>
      <c r="D48" s="60"/>
      <c r="E48" s="60"/>
      <c r="F48" s="60"/>
      <c r="G48" s="60"/>
    </row>
    <row r="49" spans="1:7" ht="15" customHeight="1">
      <c r="A49" s="60" t="s">
        <v>180</v>
      </c>
      <c r="B49" s="94"/>
      <c r="C49" s="60"/>
      <c r="D49" s="60"/>
      <c r="E49" s="60"/>
      <c r="F49" s="60"/>
      <c r="G49" s="60"/>
    </row>
    <row r="50" spans="1:7" ht="15" customHeight="1">
      <c r="A50" s="60" t="s">
        <v>181</v>
      </c>
      <c r="B50" s="94"/>
      <c r="C50" s="60"/>
      <c r="D50" s="60"/>
      <c r="E50" s="60"/>
      <c r="F50" s="60"/>
      <c r="G50" s="60"/>
    </row>
    <row r="51" spans="1:7" ht="15" customHeight="1">
      <c r="A51" s="60" t="s">
        <v>191</v>
      </c>
      <c r="B51" s="94"/>
      <c r="C51" s="60"/>
      <c r="D51" s="60"/>
      <c r="E51" s="60"/>
      <c r="F51" s="60"/>
      <c r="G51" s="60"/>
    </row>
    <row r="52" spans="1:7" ht="15" customHeight="1">
      <c r="A52" s="60" t="s">
        <v>182</v>
      </c>
      <c r="B52" s="94"/>
      <c r="C52" s="60"/>
      <c r="D52" s="60"/>
      <c r="E52" s="60"/>
      <c r="F52" s="60"/>
      <c r="G52" s="60"/>
    </row>
    <row r="53" spans="1:7" ht="15" customHeight="1">
      <c r="A53" s="60" t="s">
        <v>251</v>
      </c>
      <c r="B53" s="94"/>
      <c r="C53" s="60"/>
      <c r="D53" s="60"/>
      <c r="E53" s="60"/>
      <c r="F53" s="60"/>
      <c r="G53" s="60"/>
    </row>
    <row r="54" spans="1:7" ht="15" customHeight="1">
      <c r="A54" s="60" t="s">
        <v>252</v>
      </c>
      <c r="B54" s="94"/>
      <c r="C54" s="60"/>
      <c r="D54" s="60"/>
      <c r="E54" s="60"/>
      <c r="F54" s="60"/>
      <c r="G54" s="60"/>
    </row>
    <row r="55" spans="1:7" ht="15" customHeight="1">
      <c r="A55" s="60"/>
      <c r="B55" s="60" t="s">
        <v>253</v>
      </c>
      <c r="C55" s="60"/>
      <c r="D55" s="60"/>
      <c r="E55" s="60"/>
      <c r="F55" s="60"/>
      <c r="G55" s="60"/>
    </row>
    <row r="56" spans="1:7" ht="15" customHeight="1">
      <c r="A56" s="60"/>
      <c r="B56" s="60" t="s">
        <v>254</v>
      </c>
      <c r="C56" s="60"/>
      <c r="D56" s="60"/>
      <c r="E56" s="60"/>
      <c r="F56" s="60"/>
      <c r="G56" s="60"/>
    </row>
    <row r="57" spans="1:7" ht="15" customHeight="1">
      <c r="A57" s="60" t="s">
        <v>255</v>
      </c>
      <c r="B57" s="94"/>
      <c r="C57" s="60"/>
      <c r="D57" s="60"/>
      <c r="E57" s="60"/>
      <c r="F57" s="60"/>
      <c r="G57" s="60"/>
    </row>
    <row r="58" spans="1:7" ht="15" customHeight="1">
      <c r="A58" s="60" t="s">
        <v>183</v>
      </c>
      <c r="B58" s="94"/>
      <c r="C58" s="60"/>
      <c r="D58" s="60"/>
      <c r="E58" s="60"/>
      <c r="F58" s="60"/>
      <c r="G58" s="60"/>
    </row>
    <row r="59" spans="1:7" ht="15" customHeight="1">
      <c r="A59" s="60" t="s">
        <v>256</v>
      </c>
      <c r="B59" s="94"/>
      <c r="C59" s="60"/>
      <c r="D59" s="60"/>
      <c r="E59" s="60"/>
      <c r="F59" s="60"/>
      <c r="G59" s="60"/>
    </row>
    <row r="60" spans="1:7" ht="15" customHeight="1">
      <c r="A60" s="60" t="s">
        <v>257</v>
      </c>
      <c r="B60" s="94"/>
      <c r="C60" s="60"/>
      <c r="D60" s="60"/>
      <c r="E60" s="60"/>
      <c r="F60" s="60"/>
      <c r="G60" s="60"/>
    </row>
    <row r="61" spans="1:7" ht="15" customHeight="1">
      <c r="A61" s="60" t="s">
        <v>184</v>
      </c>
      <c r="B61" s="94"/>
      <c r="C61" s="60"/>
      <c r="D61" s="60"/>
      <c r="E61" s="60"/>
      <c r="F61" s="60"/>
      <c r="G61" s="60"/>
    </row>
    <row r="62" spans="1:7" ht="15" customHeight="1">
      <c r="A62" s="60" t="s">
        <v>185</v>
      </c>
      <c r="B62" s="94"/>
      <c r="C62" s="60"/>
      <c r="D62" s="60"/>
      <c r="E62" s="60"/>
      <c r="F62" s="60"/>
      <c r="G62" s="60"/>
    </row>
    <row r="63" spans="1:7" ht="15" customHeight="1">
      <c r="A63" s="60" t="s">
        <v>258</v>
      </c>
      <c r="B63" s="94"/>
      <c r="C63" s="60"/>
      <c r="D63" s="60"/>
      <c r="E63" s="60"/>
      <c r="F63" s="60"/>
      <c r="G63" s="60"/>
    </row>
    <row r="64" spans="1:7" ht="15" customHeight="1">
      <c r="A64" s="60" t="s">
        <v>259</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勤務形態一覧表（自立生活援助）</vt:lpstr>
      <vt:lpstr>勤務形態一覧表（共同生活援助・介護サービス包括型）</vt:lpstr>
      <vt:lpstr>勤務形態一覧表（共同生活援助・外部サービス利用型）</vt:lpstr>
      <vt:lpstr>勤務形態一覧表（共同生活援助・日中サービス支援型</vt:lpstr>
      <vt:lpstr>【参考】勤務形態一覧表（共同生活援助）</vt:lpstr>
      <vt:lpstr>勤務形態一覧表（短期入所・併設型）</vt:lpstr>
      <vt:lpstr>勤務形態一覧表（短期入所・空床利用型）</vt:lpstr>
      <vt:lpstr>勤務形態一覧表（汎用）</vt:lpstr>
      <vt:lpstr>選択肢</vt:lpstr>
      <vt:lpstr>'【参考】勤務形態一覧表（共同生活援助）'!Print_Area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'勤務形態一覧表（自立生活援助）'!Print_Area</vt:lpstr>
      <vt:lpstr>'勤務形態一覧表（短期入所・空床利用型）'!Print_Area</vt:lpstr>
      <vt:lpstr>'勤務形態一覧表（短期入所・併設型）'!Print_Area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00085786</cp:lastModifiedBy>
  <dcterms:modified xsi:type="dcterms:W3CDTF">2026-03-05T11:10:42Z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