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785" windowWidth="20520" windowHeight="4845" tabRatio="820"/>
  </bookViews>
  <sheets>
    <sheet name="単価表※ここの黄色セルに入力" sheetId="21" r:id="rId1"/>
    <sheet name="総括表" sheetId="55" r:id="rId2"/>
    <sheet name="総括表明細" sheetId="90" r:id="rId3"/>
    <sheet name="別紙（総合体育館）" sheetId="52" r:id="rId4"/>
    <sheet name="別紙（北体育館）" sheetId="91" r:id="rId5"/>
    <sheet name="別紙（南体育館）" sheetId="92" r:id="rId6"/>
    <sheet name="別紙（西体育館）" sheetId="93" r:id="rId7"/>
  </sheets>
  <definedNames>
    <definedName name="_xlnm.Print_Area" localSheetId="2">総括表明細!$A$1:$U$7</definedName>
  </definedNames>
  <calcPr calcId="162913"/>
</workbook>
</file>

<file path=xl/calcChain.xml><?xml version="1.0" encoding="utf-8"?>
<calcChain xmlns="http://schemas.openxmlformats.org/spreadsheetml/2006/main">
  <c r="G55" i="93" l="1"/>
  <c r="G52" i="93"/>
  <c r="G49" i="93"/>
  <c r="G46" i="93"/>
  <c r="G43" i="93"/>
  <c r="G40" i="93"/>
  <c r="G37" i="93"/>
  <c r="G34" i="93"/>
  <c r="G31" i="93"/>
  <c r="G28" i="93"/>
  <c r="G25" i="93"/>
  <c r="G22" i="93"/>
  <c r="G19" i="93"/>
  <c r="G16" i="93"/>
  <c r="G13" i="93"/>
  <c r="G10" i="93"/>
  <c r="G7" i="93"/>
  <c r="G55" i="92"/>
  <c r="G52" i="92"/>
  <c r="G49" i="92"/>
  <c r="G46" i="92"/>
  <c r="G43" i="92"/>
  <c r="G40" i="92"/>
  <c r="G37" i="92"/>
  <c r="G34" i="92"/>
  <c r="G31" i="92"/>
  <c r="G28" i="92"/>
  <c r="G25" i="92"/>
  <c r="G22" i="92"/>
  <c r="G19" i="92"/>
  <c r="G16" i="92"/>
  <c r="G13" i="92"/>
  <c r="G10" i="92"/>
  <c r="G7" i="92"/>
  <c r="G55" i="91"/>
  <c r="G52" i="91"/>
  <c r="G49" i="91"/>
  <c r="G46" i="91"/>
  <c r="G43" i="91"/>
  <c r="G40" i="91"/>
  <c r="G37" i="91"/>
  <c r="G34" i="91"/>
  <c r="G31" i="91"/>
  <c r="G28" i="91"/>
  <c r="G25" i="91"/>
  <c r="G22" i="91"/>
  <c r="G19" i="91"/>
  <c r="G16" i="91"/>
  <c r="G13" i="91"/>
  <c r="G10" i="91"/>
  <c r="G7" i="91"/>
  <c r="G55" i="52"/>
  <c r="G52" i="52"/>
  <c r="G49" i="52"/>
  <c r="G46" i="52"/>
  <c r="G43" i="52"/>
  <c r="G40" i="52"/>
  <c r="G37" i="52"/>
  <c r="G34" i="52"/>
  <c r="G31" i="52"/>
  <c r="G28" i="52"/>
  <c r="G25" i="52"/>
  <c r="G22" i="52"/>
  <c r="G19" i="52"/>
  <c r="G16" i="52"/>
  <c r="G13" i="52"/>
  <c r="G10" i="52"/>
  <c r="G7" i="52"/>
  <c r="F35" i="21" l="1"/>
  <c r="F31" i="21"/>
  <c r="F26" i="21"/>
  <c r="D20" i="92" l="1"/>
  <c r="I20" i="92" s="1"/>
  <c r="D56" i="91"/>
  <c r="I56" i="91" s="1"/>
  <c r="D17" i="91"/>
  <c r="I17" i="91" s="1"/>
  <c r="D17" i="93"/>
  <c r="I17" i="93" s="1"/>
  <c r="D23" i="92"/>
  <c r="I23" i="92" s="1"/>
  <c r="D56" i="92"/>
  <c r="I56" i="92" s="1"/>
  <c r="D53" i="91"/>
  <c r="I53" i="91" s="1"/>
  <c r="D23" i="91"/>
  <c r="I23" i="91" s="1"/>
  <c r="D53" i="93"/>
  <c r="I53" i="93" s="1"/>
  <c r="D23" i="93"/>
  <c r="I23" i="93" s="1"/>
  <c r="D20" i="91"/>
  <c r="I20" i="91" s="1"/>
  <c r="D56" i="93"/>
  <c r="I56" i="93" s="1"/>
  <c r="D53" i="92"/>
  <c r="I53" i="92" s="1"/>
  <c r="D20" i="93"/>
  <c r="I20" i="93" s="1"/>
  <c r="D17" i="92"/>
  <c r="I17" i="92" s="1"/>
  <c r="D47" i="93"/>
  <c r="I47" i="93" s="1"/>
  <c r="D32" i="93"/>
  <c r="I32" i="93" s="1"/>
  <c r="D8" i="93"/>
  <c r="I8" i="93" s="1"/>
  <c r="D47" i="92"/>
  <c r="I47" i="92" s="1"/>
  <c r="D32" i="92"/>
  <c r="I32" i="92" s="1"/>
  <c r="D8" i="92"/>
  <c r="I8" i="92" s="1"/>
  <c r="D47" i="91"/>
  <c r="I47" i="91" s="1"/>
  <c r="D32" i="91"/>
  <c r="I32" i="91" s="1"/>
  <c r="D8" i="91"/>
  <c r="I8" i="91" s="1"/>
  <c r="D35" i="93"/>
  <c r="I35" i="93" s="1"/>
  <c r="D35" i="92"/>
  <c r="I35" i="92" s="1"/>
  <c r="D11" i="92"/>
  <c r="I11" i="92" s="1"/>
  <c r="D44" i="91"/>
  <c r="I44" i="91" s="1"/>
  <c r="D35" i="91"/>
  <c r="I35" i="91" s="1"/>
  <c r="D11" i="91"/>
  <c r="I11" i="91" s="1"/>
  <c r="D14" i="93"/>
  <c r="I14" i="93" s="1"/>
  <c r="D38" i="92"/>
  <c r="I38" i="92" s="1"/>
  <c r="D29" i="92"/>
  <c r="I29" i="92" s="1"/>
  <c r="D5" i="92"/>
  <c r="I5" i="92" s="1"/>
  <c r="D38" i="91"/>
  <c r="I38" i="91" s="1"/>
  <c r="D5" i="91"/>
  <c r="I5" i="91" s="1"/>
  <c r="D50" i="93"/>
  <c r="I50" i="93" s="1"/>
  <c r="D41" i="93"/>
  <c r="I41" i="93" s="1"/>
  <c r="D26" i="93"/>
  <c r="I26" i="93" s="1"/>
  <c r="D50" i="92"/>
  <c r="I50" i="92" s="1"/>
  <c r="D41" i="92"/>
  <c r="I41" i="92" s="1"/>
  <c r="D26" i="92"/>
  <c r="I26" i="92" s="1"/>
  <c r="D50" i="91"/>
  <c r="I50" i="91" s="1"/>
  <c r="D41" i="91"/>
  <c r="I41" i="91" s="1"/>
  <c r="D26" i="91"/>
  <c r="I26" i="91" s="1"/>
  <c r="D44" i="93"/>
  <c r="I44" i="93" s="1"/>
  <c r="D11" i="93"/>
  <c r="I11" i="93" s="1"/>
  <c r="D44" i="92"/>
  <c r="I44" i="92" s="1"/>
  <c r="D38" i="93"/>
  <c r="I38" i="93" s="1"/>
  <c r="D29" i="93"/>
  <c r="I29" i="93" s="1"/>
  <c r="D5" i="93"/>
  <c r="I5" i="93" s="1"/>
  <c r="D14" i="92"/>
  <c r="I14" i="92" s="1"/>
  <c r="D29" i="91"/>
  <c r="I29" i="91" s="1"/>
  <c r="D14" i="91"/>
  <c r="I14" i="91" s="1"/>
  <c r="D49" i="93"/>
  <c r="I49" i="93" s="1"/>
  <c r="D46" i="93"/>
  <c r="I46" i="93" s="1"/>
  <c r="M47" i="93" s="1"/>
  <c r="Q5" i="90" s="1"/>
  <c r="D25" i="93"/>
  <c r="I25" i="93" s="1"/>
  <c r="D22" i="93"/>
  <c r="I22" i="93" s="1"/>
  <c r="M23" i="93" s="1"/>
  <c r="I5" i="90" s="1"/>
  <c r="D4" i="93"/>
  <c r="I4" i="93" s="1"/>
  <c r="D55" i="92"/>
  <c r="I55" i="92" s="1"/>
  <c r="D52" i="92"/>
  <c r="I52" i="92" s="1"/>
  <c r="D49" i="92"/>
  <c r="I49" i="92" s="1"/>
  <c r="D46" i="92"/>
  <c r="I46" i="92" s="1"/>
  <c r="M47" i="92" s="1"/>
  <c r="Q4" i="90" s="1"/>
  <c r="D43" i="92"/>
  <c r="I43" i="92" s="1"/>
  <c r="M44" i="92" s="1"/>
  <c r="P4" i="90" s="1"/>
  <c r="D40" i="92"/>
  <c r="I40" i="92" s="1"/>
  <c r="M41" i="92" s="1"/>
  <c r="O4" i="90" s="1"/>
  <c r="D37" i="92"/>
  <c r="I37" i="92" s="1"/>
  <c r="D34" i="92"/>
  <c r="I34" i="92" s="1"/>
  <c r="D31" i="92"/>
  <c r="I31" i="92" s="1"/>
  <c r="M32" i="92" s="1"/>
  <c r="L4" i="90" s="1"/>
  <c r="D28" i="92"/>
  <c r="I28" i="92" s="1"/>
  <c r="M29" i="92" s="1"/>
  <c r="K4" i="90" s="1"/>
  <c r="D25" i="92"/>
  <c r="I25" i="92" s="1"/>
  <c r="M26" i="92" s="1"/>
  <c r="J4" i="90" s="1"/>
  <c r="D22" i="92"/>
  <c r="I22" i="92" s="1"/>
  <c r="D19" i="92"/>
  <c r="I19" i="92" s="1"/>
  <c r="D16" i="92"/>
  <c r="I16" i="92" s="1"/>
  <c r="D13" i="92"/>
  <c r="I13" i="92" s="1"/>
  <c r="D10" i="92"/>
  <c r="I10" i="92" s="1"/>
  <c r="M11" i="92" s="1"/>
  <c r="E4" i="90" s="1"/>
  <c r="D7" i="92"/>
  <c r="I7" i="92" s="1"/>
  <c r="D43" i="91"/>
  <c r="I43" i="91" s="1"/>
  <c r="D40" i="91"/>
  <c r="I40" i="91" s="1"/>
  <c r="D19" i="91"/>
  <c r="I19" i="91" s="1"/>
  <c r="M20" i="91" s="1"/>
  <c r="H3" i="90" s="1"/>
  <c r="D16" i="91"/>
  <c r="I16" i="91" s="1"/>
  <c r="D52" i="52"/>
  <c r="D40" i="52"/>
  <c r="D28" i="52"/>
  <c r="D10" i="52"/>
  <c r="D4" i="52"/>
  <c r="I4" i="52" s="1"/>
  <c r="D7" i="52"/>
  <c r="I7" i="52" s="1"/>
  <c r="D37" i="93"/>
  <c r="I37" i="93" s="1"/>
  <c r="D13" i="93"/>
  <c r="I13" i="93" s="1"/>
  <c r="D52" i="91"/>
  <c r="I52" i="91" s="1"/>
  <c r="D31" i="91"/>
  <c r="I31" i="91" s="1"/>
  <c r="D28" i="91"/>
  <c r="I28" i="91" s="1"/>
  <c r="D22" i="52"/>
  <c r="D40" i="93"/>
  <c r="I40" i="93" s="1"/>
  <c r="D19" i="93"/>
  <c r="I19" i="93" s="1"/>
  <c r="M20" i="93" s="1"/>
  <c r="H5" i="90" s="1"/>
  <c r="D34" i="91"/>
  <c r="I34" i="91" s="1"/>
  <c r="D13" i="91"/>
  <c r="I13" i="91" s="1"/>
  <c r="D10" i="91"/>
  <c r="I10" i="91" s="1"/>
  <c r="D43" i="52"/>
  <c r="D13" i="52"/>
  <c r="D55" i="93"/>
  <c r="I55" i="93" s="1"/>
  <c r="M56" i="93" s="1"/>
  <c r="T5" i="90" s="1"/>
  <c r="D52" i="93"/>
  <c r="I52" i="93" s="1"/>
  <c r="M53" i="93" s="1"/>
  <c r="S5" i="90" s="1"/>
  <c r="D31" i="93"/>
  <c r="I31" i="93" s="1"/>
  <c r="D28" i="93"/>
  <c r="I28" i="93" s="1"/>
  <c r="D7" i="93"/>
  <c r="I7" i="93" s="1"/>
  <c r="D49" i="91"/>
  <c r="I49" i="91" s="1"/>
  <c r="D46" i="91"/>
  <c r="I46" i="91" s="1"/>
  <c r="M47" i="91" s="1"/>
  <c r="Q3" i="90" s="1"/>
  <c r="D25" i="91"/>
  <c r="I25" i="91" s="1"/>
  <c r="D22" i="91"/>
  <c r="I22" i="91" s="1"/>
  <c r="M23" i="91" s="1"/>
  <c r="I3" i="90" s="1"/>
  <c r="D4" i="91"/>
  <c r="I4" i="91" s="1"/>
  <c r="D49" i="52"/>
  <c r="D37" i="52"/>
  <c r="D25" i="52"/>
  <c r="D34" i="93"/>
  <c r="I34" i="93" s="1"/>
  <c r="M35" i="93" s="1"/>
  <c r="M5" i="90" s="1"/>
  <c r="D10" i="93"/>
  <c r="I10" i="93" s="1"/>
  <c r="D55" i="91"/>
  <c r="I55" i="91" s="1"/>
  <c r="D7" i="91"/>
  <c r="I7" i="91" s="1"/>
  <c r="M8" i="91" s="1"/>
  <c r="D3" i="90" s="1"/>
  <c r="D46" i="52"/>
  <c r="D34" i="52"/>
  <c r="D16" i="52"/>
  <c r="D43" i="93"/>
  <c r="I43" i="93" s="1"/>
  <c r="D16" i="93"/>
  <c r="I16" i="93" s="1"/>
  <c r="D4" i="92"/>
  <c r="I4" i="92" s="1"/>
  <c r="M5" i="92" s="1"/>
  <c r="D37" i="91"/>
  <c r="I37" i="91" s="1"/>
  <c r="M38" i="91" s="1"/>
  <c r="N3" i="90" s="1"/>
  <c r="D55" i="52"/>
  <c r="D31" i="52"/>
  <c r="D19" i="52"/>
  <c r="D56" i="52"/>
  <c r="D20" i="52"/>
  <c r="D53" i="52"/>
  <c r="D17" i="52"/>
  <c r="D23" i="52"/>
  <c r="D47" i="52"/>
  <c r="D41" i="52"/>
  <c r="D35" i="52"/>
  <c r="D29" i="52"/>
  <c r="D11" i="52"/>
  <c r="D5" i="52"/>
  <c r="I5" i="52" s="1"/>
  <c r="D50" i="52"/>
  <c r="D44" i="52"/>
  <c r="D38" i="52"/>
  <c r="D32" i="52"/>
  <c r="D26" i="52"/>
  <c r="D14" i="52"/>
  <c r="D8" i="52"/>
  <c r="M53" i="92" l="1"/>
  <c r="S4" i="90" s="1"/>
  <c r="M56" i="91"/>
  <c r="T3" i="90" s="1"/>
  <c r="M17" i="93"/>
  <c r="G5" i="90" s="1"/>
  <c r="M5" i="93"/>
  <c r="C5" i="90" s="1"/>
  <c r="M32" i="93"/>
  <c r="L5" i="90" s="1"/>
  <c r="M41" i="91"/>
  <c r="O3" i="90" s="1"/>
  <c r="M14" i="92"/>
  <c r="F4" i="90" s="1"/>
  <c r="M38" i="92"/>
  <c r="N4" i="90" s="1"/>
  <c r="M50" i="92"/>
  <c r="R4" i="90" s="1"/>
  <c r="M53" i="91"/>
  <c r="S3" i="90" s="1"/>
  <c r="M17" i="91"/>
  <c r="G3" i="90" s="1"/>
  <c r="M56" i="92"/>
  <c r="T4" i="90" s="1"/>
  <c r="M17" i="92"/>
  <c r="G4" i="90" s="1"/>
  <c r="M20" i="92"/>
  <c r="H4" i="90" s="1"/>
  <c r="H7" i="90" s="1"/>
  <c r="M23" i="92"/>
  <c r="I4" i="90" s="1"/>
  <c r="I7" i="90" s="1"/>
  <c r="M11" i="93"/>
  <c r="E5" i="90" s="1"/>
  <c r="M32" i="91"/>
  <c r="L3" i="90" s="1"/>
  <c r="M5" i="91"/>
  <c r="C3" i="90" s="1"/>
  <c r="M50" i="91"/>
  <c r="R3" i="90" s="1"/>
  <c r="M44" i="91"/>
  <c r="P3" i="90" s="1"/>
  <c r="M26" i="93"/>
  <c r="J5" i="90" s="1"/>
  <c r="M14" i="93"/>
  <c r="F5" i="90" s="1"/>
  <c r="M11" i="91"/>
  <c r="E3" i="90" s="1"/>
  <c r="M44" i="93"/>
  <c r="P5" i="90" s="1"/>
  <c r="M26" i="91"/>
  <c r="J3" i="90" s="1"/>
  <c r="J7" i="90" s="1"/>
  <c r="M29" i="93"/>
  <c r="K5" i="90" s="1"/>
  <c r="M35" i="91"/>
  <c r="M3" i="90" s="1"/>
  <c r="M29" i="91"/>
  <c r="K3" i="90" s="1"/>
  <c r="M38" i="93"/>
  <c r="N5" i="90" s="1"/>
  <c r="M35" i="92"/>
  <c r="M4" i="90" s="1"/>
  <c r="M50" i="93"/>
  <c r="R5" i="90" s="1"/>
  <c r="M41" i="93"/>
  <c r="O5" i="90" s="1"/>
  <c r="M5" i="52"/>
  <c r="C2" i="90" s="1"/>
  <c r="M8" i="93"/>
  <c r="D5" i="90" s="1"/>
  <c r="M14" i="91"/>
  <c r="F3" i="90" s="1"/>
  <c r="M8" i="92"/>
  <c r="D4" i="90" s="1"/>
  <c r="C4" i="90"/>
  <c r="Q7" i="90"/>
  <c r="I35" i="52"/>
  <c r="I29" i="52"/>
  <c r="I23" i="52"/>
  <c r="I32" i="52"/>
  <c r="I26" i="52"/>
  <c r="I20" i="52"/>
  <c r="I28" i="52"/>
  <c r="I31" i="52"/>
  <c r="I19" i="52"/>
  <c r="I34" i="52"/>
  <c r="I22" i="52"/>
  <c r="I25" i="52"/>
  <c r="I38" i="52"/>
  <c r="I41" i="52"/>
  <c r="I50" i="52"/>
  <c r="I14" i="52"/>
  <c r="I17" i="52"/>
  <c r="I43" i="52"/>
  <c r="I49" i="52"/>
  <c r="I46" i="52"/>
  <c r="I16" i="52"/>
  <c r="I37" i="52"/>
  <c r="I13" i="52"/>
  <c r="I40" i="52"/>
  <c r="S7" i="90" l="1"/>
  <c r="L7" i="90"/>
  <c r="T7" i="90"/>
  <c r="O7" i="90"/>
  <c r="M7" i="90"/>
  <c r="P7" i="90"/>
  <c r="N7" i="90"/>
  <c r="R7" i="90"/>
  <c r="G7" i="90"/>
  <c r="E7" i="90"/>
  <c r="D7" i="90"/>
  <c r="K7" i="90"/>
  <c r="F7" i="90"/>
  <c r="M60" i="93"/>
  <c r="C5" i="55" s="1"/>
  <c r="M60" i="91"/>
  <c r="C3" i="55" s="1"/>
  <c r="M60" i="92"/>
  <c r="C4" i="55" s="1"/>
  <c r="C7" i="90"/>
  <c r="U3" i="90"/>
  <c r="M23" i="52"/>
  <c r="I2" i="90" s="1"/>
  <c r="I6" i="90" s="1"/>
  <c r="M29" i="52"/>
  <c r="K2" i="90" s="1"/>
  <c r="K6" i="90" s="1"/>
  <c r="M35" i="52"/>
  <c r="M2" i="90" s="1"/>
  <c r="M6" i="90" s="1"/>
  <c r="M20" i="52"/>
  <c r="H2" i="90" s="1"/>
  <c r="H6" i="90" s="1"/>
  <c r="M26" i="52"/>
  <c r="J2" i="90" s="1"/>
  <c r="J6" i="90" s="1"/>
  <c r="M32" i="52"/>
  <c r="L2" i="90" s="1"/>
  <c r="L6" i="90" s="1"/>
  <c r="M14" i="52"/>
  <c r="F2" i="90" s="1"/>
  <c r="F6" i="90" s="1"/>
  <c r="M50" i="52"/>
  <c r="R2" i="90" s="1"/>
  <c r="R6" i="90" s="1"/>
  <c r="M41" i="52"/>
  <c r="O2" i="90" s="1"/>
  <c r="O6" i="90" s="1"/>
  <c r="I44" i="52"/>
  <c r="M44" i="52" s="1"/>
  <c r="P2" i="90" s="1"/>
  <c r="P6" i="90" s="1"/>
  <c r="I47" i="52"/>
  <c r="M47" i="52" s="1"/>
  <c r="Q2" i="90" s="1"/>
  <c r="Q6" i="90" s="1"/>
  <c r="M17" i="52"/>
  <c r="G2" i="90" s="1"/>
  <c r="G6" i="90" s="1"/>
  <c r="M38" i="52"/>
  <c r="N2" i="90" s="1"/>
  <c r="N6" i="90" s="1"/>
  <c r="I11" i="52"/>
  <c r="I10" i="52"/>
  <c r="I8" i="52"/>
  <c r="I56" i="52"/>
  <c r="I55" i="52"/>
  <c r="I53" i="52"/>
  <c r="I52" i="52"/>
  <c r="U4" i="90" l="1"/>
  <c r="U5" i="90"/>
  <c r="M56" i="52"/>
  <c r="T2" i="90" s="1"/>
  <c r="T6" i="90" s="1"/>
  <c r="M8" i="52"/>
  <c r="M53" i="52"/>
  <c r="S2" i="90" s="1"/>
  <c r="S6" i="90" s="1"/>
  <c r="M11" i="52"/>
  <c r="E2" i="90" s="1"/>
  <c r="E6" i="90" s="1"/>
  <c r="D2" i="90" l="1"/>
  <c r="M60" i="52"/>
  <c r="C2" i="55" s="1"/>
  <c r="U7" i="90"/>
  <c r="C6" i="90"/>
  <c r="D6" i="90" l="1"/>
  <c r="U2" i="90"/>
  <c r="U6" i="90" s="1"/>
  <c r="C6" i="55"/>
</calcChain>
</file>

<file path=xl/sharedStrings.xml><?xml version="1.0" encoding="utf-8"?>
<sst xmlns="http://schemas.openxmlformats.org/spreadsheetml/2006/main" count="1112" uniqueCount="100">
  <si>
    <t>年　　月</t>
  </si>
  <si>
    <t>＠</t>
    <phoneticPr fontId="7"/>
  </si>
  <si>
    <t>a</t>
    <phoneticPr fontId="7"/>
  </si>
  <si>
    <t>×</t>
    <phoneticPr fontId="7"/>
  </si>
  <si>
    <t>円</t>
    <rPh sb="0" eb="1">
      <t>エン</t>
    </rPh>
    <phoneticPr fontId="7"/>
  </si>
  <si>
    <t>ｂ</t>
    <phoneticPr fontId="7"/>
  </si>
  <si>
    <t>ｃ</t>
    <phoneticPr fontId="7"/>
  </si>
  <si>
    <t>kWh　＝</t>
    <phoneticPr fontId="7"/>
  </si>
  <si>
    <t>(基本料金)</t>
  </si>
  <si>
    <t>基本料金単価</t>
  </si>
  <si>
    <t>消 費 税 及 び</t>
  </si>
  <si>
    <t>地方消費税額</t>
  </si>
  <si>
    <t>円</t>
  </si>
  <si>
    <t>(電力量料金)</t>
  </si>
  <si>
    <t>従量料金単価</t>
  </si>
  <si>
    <t>合 計＝a</t>
    <phoneticPr fontId="7"/>
  </si>
  <si>
    <t>合 計＝b</t>
    <phoneticPr fontId="7"/>
  </si>
  <si>
    <t>合 計＝c</t>
    <phoneticPr fontId="7"/>
  </si>
  <si>
    <t>1ヶ月あたりの契約電力</t>
    <rPh sb="2" eb="3">
      <t>ゲツ</t>
    </rPh>
    <phoneticPr fontId="7"/>
  </si>
  <si>
    <t>(１kWhにつき)</t>
    <phoneticPr fontId="14"/>
  </si>
  <si>
    <t>(１kWhにつき)</t>
    <phoneticPr fontId="14"/>
  </si>
  <si>
    <t>円</t>
    <phoneticPr fontId="7"/>
  </si>
  <si>
    <t>(１kWにつき)</t>
    <phoneticPr fontId="14"/>
  </si>
  <si>
    <t>円</t>
    <phoneticPr fontId="7"/>
  </si>
  <si>
    <t>消 費 税 及 び</t>
    <phoneticPr fontId="7"/>
  </si>
  <si>
    <t>地方消費税額</t>
    <phoneticPr fontId="7"/>
  </si>
  <si>
    <t>その他季月</t>
    <phoneticPr fontId="14"/>
  </si>
  <si>
    <t>夏季月(7月～9月)</t>
    <phoneticPr fontId="7"/>
  </si>
  <si>
    <t>料　金</t>
    <rPh sb="0" eb="1">
      <t>リョウ</t>
    </rPh>
    <rPh sb="2" eb="3">
      <t>キン</t>
    </rPh>
    <phoneticPr fontId="7"/>
  </si>
  <si>
    <t>月合計</t>
    <rPh sb="0" eb="1">
      <t>ゲツ</t>
    </rPh>
    <rPh sb="1" eb="3">
      <t>ゴウケイ</t>
    </rPh>
    <phoneticPr fontId="7"/>
  </si>
  <si>
    <t>別紙</t>
    <rPh sb="0" eb="2">
      <t>ベッシ</t>
    </rPh>
    <phoneticPr fontId="7"/>
  </si>
  <si>
    <t>kW × 0.85　＝</t>
    <phoneticPr fontId="7"/>
  </si>
  <si>
    <t>・本積算については、燃料費調整額・再生可能エネルギー賦課金は見込まないこと。</t>
    <phoneticPr fontId="7"/>
  </si>
  <si>
    <t>合計</t>
    <rPh sb="0" eb="2">
      <t>ゴウケイ</t>
    </rPh>
    <phoneticPr fontId="7"/>
  </si>
  <si>
    <t>【内訳書計算方法】</t>
    <rPh sb="1" eb="3">
      <t>ウチワケ</t>
    </rPh>
    <rPh sb="3" eb="4">
      <t>ショ</t>
    </rPh>
    <rPh sb="4" eb="6">
      <t>ケイサン</t>
    </rPh>
    <rPh sb="6" eb="8">
      <t>ホウホウ</t>
    </rPh>
    <phoneticPr fontId="7"/>
  </si>
  <si>
    <t>【別紙及び統括表の算出方法について】</t>
    <rPh sb="1" eb="3">
      <t>ベッシ</t>
    </rPh>
    <rPh sb="3" eb="4">
      <t>オヨ</t>
    </rPh>
    <rPh sb="5" eb="7">
      <t>トウカツ</t>
    </rPh>
    <rPh sb="7" eb="8">
      <t>ヒョウ</t>
    </rPh>
    <rPh sb="9" eb="11">
      <t>サンシュツ</t>
    </rPh>
    <rPh sb="11" eb="13">
      <t>ホウホウ</t>
    </rPh>
    <phoneticPr fontId="7"/>
  </si>
  <si>
    <t>○各月で基本料金、電力量料金をそれぞれ算出し合計した後、端数を切り捨てる。</t>
    <rPh sb="1" eb="3">
      <t>カクツキ</t>
    </rPh>
    <rPh sb="4" eb="6">
      <t>キホン</t>
    </rPh>
    <rPh sb="6" eb="8">
      <t>リョウキン</t>
    </rPh>
    <rPh sb="9" eb="11">
      <t>デンリョク</t>
    </rPh>
    <rPh sb="11" eb="12">
      <t>リョウ</t>
    </rPh>
    <rPh sb="12" eb="14">
      <t>リョウキン</t>
    </rPh>
    <rPh sb="19" eb="21">
      <t>サンシュツ</t>
    </rPh>
    <rPh sb="22" eb="24">
      <t>ゴウケイ</t>
    </rPh>
    <rPh sb="26" eb="27">
      <t>ノチ</t>
    </rPh>
    <rPh sb="28" eb="30">
      <t>ハスウ</t>
    </rPh>
    <rPh sb="31" eb="32">
      <t>キ</t>
    </rPh>
    <rPh sb="33" eb="34">
      <t>ス</t>
    </rPh>
    <phoneticPr fontId="7"/>
  </si>
  <si>
    <t>○別紙及び統括表の年間合計額は、端数を切り捨てた各月額を合計したもの。</t>
    <rPh sb="1" eb="3">
      <t>ベッシ</t>
    </rPh>
    <rPh sb="3" eb="4">
      <t>オヨ</t>
    </rPh>
    <rPh sb="5" eb="7">
      <t>トウカツ</t>
    </rPh>
    <rPh sb="7" eb="8">
      <t>ヒョウ</t>
    </rPh>
    <rPh sb="9" eb="11">
      <t>ネンカン</t>
    </rPh>
    <rPh sb="11" eb="13">
      <t>ゴウケイ</t>
    </rPh>
    <rPh sb="13" eb="14">
      <t>ガク</t>
    </rPh>
    <rPh sb="16" eb="18">
      <t>ハスウ</t>
    </rPh>
    <rPh sb="19" eb="20">
      <t>キ</t>
    </rPh>
    <rPh sb="21" eb="22">
      <t>ス</t>
    </rPh>
    <rPh sb="24" eb="26">
      <t>カクツキ</t>
    </rPh>
    <rPh sb="26" eb="27">
      <t>ガク</t>
    </rPh>
    <rPh sb="28" eb="30">
      <t>ゴウケイ</t>
    </rPh>
    <phoneticPr fontId="7"/>
  </si>
  <si>
    <t>○力率は１００％として算出する。</t>
    <rPh sb="1" eb="2">
      <t>リキ</t>
    </rPh>
    <rPh sb="2" eb="3">
      <t>リツ</t>
    </rPh>
    <rPh sb="11" eb="13">
      <t>サンシュツ</t>
    </rPh>
    <phoneticPr fontId="7"/>
  </si>
  <si>
    <t>　・契約電力及び最大需要電力の単位は１キロワットとし、その端数は、小数点以下第１位で四捨五入する。</t>
    <rPh sb="2" eb="4">
      <t>ケイヤク</t>
    </rPh>
    <rPh sb="4" eb="6">
      <t>デンリョク</t>
    </rPh>
    <rPh sb="6" eb="7">
      <t>オヨ</t>
    </rPh>
    <rPh sb="8" eb="10">
      <t>サイダイ</t>
    </rPh>
    <rPh sb="10" eb="12">
      <t>ジュヨウ</t>
    </rPh>
    <rPh sb="12" eb="14">
      <t>デンリョク</t>
    </rPh>
    <rPh sb="15" eb="17">
      <t>タンイ</t>
    </rPh>
    <rPh sb="29" eb="31">
      <t>ハスウ</t>
    </rPh>
    <rPh sb="33" eb="36">
      <t>ショウスウテン</t>
    </rPh>
    <rPh sb="36" eb="38">
      <t>イカ</t>
    </rPh>
    <rPh sb="38" eb="39">
      <t>ダイ</t>
    </rPh>
    <rPh sb="40" eb="41">
      <t>イ</t>
    </rPh>
    <rPh sb="42" eb="46">
      <t>シシャゴニュウ</t>
    </rPh>
    <phoneticPr fontId="7"/>
  </si>
  <si>
    <t>　･使用電力量の単位は、１キロワット時とし、その端数は、小数点以下第１位で四捨五入する。</t>
    <rPh sb="2" eb="4">
      <t>シヨウ</t>
    </rPh>
    <rPh sb="4" eb="6">
      <t>デンリョク</t>
    </rPh>
    <rPh sb="6" eb="7">
      <t>リョウ</t>
    </rPh>
    <rPh sb="8" eb="10">
      <t>タンイ</t>
    </rPh>
    <rPh sb="18" eb="19">
      <t>ジ</t>
    </rPh>
    <rPh sb="24" eb="26">
      <t>ハスウ</t>
    </rPh>
    <rPh sb="28" eb="31">
      <t>ショウスウテン</t>
    </rPh>
    <rPh sb="31" eb="33">
      <t>イカ</t>
    </rPh>
    <rPh sb="33" eb="34">
      <t>ダイ</t>
    </rPh>
    <rPh sb="35" eb="36">
      <t>イ</t>
    </rPh>
    <rPh sb="37" eb="41">
      <t>シシャゴニュウ</t>
    </rPh>
    <phoneticPr fontId="7"/>
  </si>
  <si>
    <t>　下記の表の黄色セル（契約希望単価(税抜)、消費税）を入力してください。合計単価（a,b,c）は自動で入力されます。
　また、黄色セルを入力することで別紙及び統括表も自動で算出されます。</t>
    <rPh sb="1" eb="3">
      <t>カキ</t>
    </rPh>
    <rPh sb="4" eb="5">
      <t>ヒョウ</t>
    </rPh>
    <rPh sb="6" eb="8">
      <t>キイロ</t>
    </rPh>
    <rPh sb="11" eb="13">
      <t>ケイヤク</t>
    </rPh>
    <rPh sb="13" eb="15">
      <t>キボウ</t>
    </rPh>
    <rPh sb="15" eb="17">
      <t>タンカ</t>
    </rPh>
    <rPh sb="18" eb="19">
      <t>ゼイ</t>
    </rPh>
    <rPh sb="19" eb="20">
      <t>ヌ</t>
    </rPh>
    <rPh sb="22" eb="25">
      <t>ショウヒゼイ</t>
    </rPh>
    <rPh sb="27" eb="29">
      <t>ニュウリョク</t>
    </rPh>
    <rPh sb="36" eb="38">
      <t>ゴウケイ</t>
    </rPh>
    <rPh sb="38" eb="40">
      <t>タンカ</t>
    </rPh>
    <rPh sb="48" eb="50">
      <t>ジドウ</t>
    </rPh>
    <rPh sb="51" eb="53">
      <t>ニュウリョク</t>
    </rPh>
    <rPh sb="63" eb="65">
      <t>キイロ</t>
    </rPh>
    <rPh sb="68" eb="70">
      <t>ニュウリョク</t>
    </rPh>
    <rPh sb="75" eb="77">
      <t>ベッシ</t>
    </rPh>
    <rPh sb="77" eb="78">
      <t>オヨ</t>
    </rPh>
    <rPh sb="79" eb="81">
      <t>トウカツ</t>
    </rPh>
    <rPh sb="81" eb="82">
      <t>ヒョウ</t>
    </rPh>
    <rPh sb="83" eb="85">
      <t>ジドウ</t>
    </rPh>
    <rPh sb="86" eb="88">
      <t>サンシュツ</t>
    </rPh>
    <phoneticPr fontId="7"/>
  </si>
  <si>
    <t>【総合体育館】</t>
    <rPh sb="1" eb="3">
      <t>ソウゴウ</t>
    </rPh>
    <rPh sb="3" eb="5">
      <t>タイイク</t>
    </rPh>
    <rPh sb="5" eb="6">
      <t>カン</t>
    </rPh>
    <phoneticPr fontId="7"/>
  </si>
  <si>
    <t>総合体育館</t>
    <rPh sb="0" eb="2">
      <t>ソウゴウ</t>
    </rPh>
    <rPh sb="2" eb="4">
      <t>タイイク</t>
    </rPh>
    <rPh sb="4" eb="5">
      <t>カン</t>
    </rPh>
    <phoneticPr fontId="7"/>
  </si>
  <si>
    <t>北体育館</t>
    <rPh sb="0" eb="1">
      <t>キタ</t>
    </rPh>
    <rPh sb="1" eb="4">
      <t>タイイクカン</t>
    </rPh>
    <phoneticPr fontId="7"/>
  </si>
  <si>
    <t>南体育館</t>
    <rPh sb="0" eb="1">
      <t>ミナミ</t>
    </rPh>
    <rPh sb="1" eb="3">
      <t>タイイク</t>
    </rPh>
    <rPh sb="3" eb="4">
      <t>カン</t>
    </rPh>
    <phoneticPr fontId="7"/>
  </si>
  <si>
    <t>西体育館</t>
    <rPh sb="0" eb="1">
      <t>ニシ</t>
    </rPh>
    <rPh sb="1" eb="3">
      <t>タイイク</t>
    </rPh>
    <rPh sb="3" eb="4">
      <t>カン</t>
    </rPh>
    <phoneticPr fontId="7"/>
  </si>
  <si>
    <t>【北体育館】</t>
    <rPh sb="1" eb="2">
      <t>キタ</t>
    </rPh>
    <rPh sb="2" eb="4">
      <t>タイイク</t>
    </rPh>
    <rPh sb="4" eb="5">
      <t>カン</t>
    </rPh>
    <phoneticPr fontId="7"/>
  </si>
  <si>
    <t>【南体育館】</t>
    <rPh sb="1" eb="2">
      <t>ミナミ</t>
    </rPh>
    <rPh sb="2" eb="4">
      <t>タイイク</t>
    </rPh>
    <rPh sb="4" eb="5">
      <t>カン</t>
    </rPh>
    <phoneticPr fontId="7"/>
  </si>
  <si>
    <t>【西体育館】</t>
    <rPh sb="1" eb="2">
      <t>ニシ</t>
    </rPh>
    <rPh sb="2" eb="4">
      <t>タイイク</t>
    </rPh>
    <rPh sb="4" eb="5">
      <t>カン</t>
    </rPh>
    <phoneticPr fontId="7"/>
  </si>
  <si>
    <t>施設名</t>
    <rPh sb="0" eb="2">
      <t>シセツ</t>
    </rPh>
    <rPh sb="2" eb="3">
      <t>メイ</t>
    </rPh>
    <phoneticPr fontId="7"/>
  </si>
  <si>
    <t>2+3+4</t>
    <phoneticPr fontId="7"/>
  </si>
  <si>
    <t>令和2年3月</t>
    <rPh sb="0" eb="2">
      <t>レイワ</t>
    </rPh>
    <rPh sb="3" eb="4">
      <t>ネン</t>
    </rPh>
    <rPh sb="5" eb="6">
      <t>ガツ</t>
    </rPh>
    <phoneticPr fontId="7"/>
  </si>
  <si>
    <t>令和2年4月</t>
    <rPh sb="0" eb="2">
      <t>レイワ</t>
    </rPh>
    <rPh sb="3" eb="4">
      <t>ネン</t>
    </rPh>
    <rPh sb="5" eb="6">
      <t>ガツ</t>
    </rPh>
    <phoneticPr fontId="7"/>
  </si>
  <si>
    <t>令和2年5月</t>
    <rPh sb="0" eb="2">
      <t>レイワ</t>
    </rPh>
    <rPh sb="3" eb="4">
      <t>ネン</t>
    </rPh>
    <rPh sb="5" eb="6">
      <t>ガツ</t>
    </rPh>
    <phoneticPr fontId="7"/>
  </si>
  <si>
    <t>令和2年6月</t>
    <rPh sb="0" eb="2">
      <t>レイワ</t>
    </rPh>
    <rPh sb="3" eb="4">
      <t>ネン</t>
    </rPh>
    <rPh sb="5" eb="6">
      <t>ガツ</t>
    </rPh>
    <phoneticPr fontId="7"/>
  </si>
  <si>
    <t>令和2年7月</t>
    <rPh sb="0" eb="2">
      <t>レイワ</t>
    </rPh>
    <rPh sb="3" eb="4">
      <t>ネン</t>
    </rPh>
    <rPh sb="5" eb="6">
      <t>ガツ</t>
    </rPh>
    <phoneticPr fontId="7"/>
  </si>
  <si>
    <t>令和2年8月</t>
    <rPh sb="0" eb="2">
      <t>レイワ</t>
    </rPh>
    <rPh sb="3" eb="4">
      <t>ネン</t>
    </rPh>
    <rPh sb="5" eb="6">
      <t>ガツ</t>
    </rPh>
    <phoneticPr fontId="7"/>
  </si>
  <si>
    <t>令和2年9月</t>
    <rPh sb="0" eb="2">
      <t>レイワ</t>
    </rPh>
    <rPh sb="3" eb="4">
      <t>ネン</t>
    </rPh>
    <rPh sb="5" eb="6">
      <t>ガツ</t>
    </rPh>
    <phoneticPr fontId="7"/>
  </si>
  <si>
    <t>令和2年10月</t>
    <rPh sb="0" eb="2">
      <t>レイワ</t>
    </rPh>
    <rPh sb="3" eb="4">
      <t>ネン</t>
    </rPh>
    <rPh sb="6" eb="7">
      <t>ガツ</t>
    </rPh>
    <phoneticPr fontId="7"/>
  </si>
  <si>
    <t>令和2年11月</t>
    <rPh sb="0" eb="2">
      <t>レイワ</t>
    </rPh>
    <rPh sb="3" eb="4">
      <t>ネン</t>
    </rPh>
    <rPh sb="6" eb="7">
      <t>ガツ</t>
    </rPh>
    <phoneticPr fontId="7"/>
  </si>
  <si>
    <t>令和2年12月</t>
    <rPh sb="0" eb="2">
      <t>レイワ</t>
    </rPh>
    <rPh sb="3" eb="4">
      <t>ネン</t>
    </rPh>
    <rPh sb="6" eb="7">
      <t>ガツ</t>
    </rPh>
    <phoneticPr fontId="7"/>
  </si>
  <si>
    <t>令和3年1月</t>
    <rPh sb="0" eb="2">
      <t>レイワ</t>
    </rPh>
    <rPh sb="3" eb="4">
      <t>ネン</t>
    </rPh>
    <rPh sb="5" eb="6">
      <t>ガツ</t>
    </rPh>
    <phoneticPr fontId="7"/>
  </si>
  <si>
    <t>令和3年2月</t>
    <rPh sb="0" eb="2">
      <t>レイワ</t>
    </rPh>
    <rPh sb="3" eb="4">
      <t>ネン</t>
    </rPh>
    <rPh sb="5" eb="6">
      <t>ガツ</t>
    </rPh>
    <phoneticPr fontId="7"/>
  </si>
  <si>
    <t>令和3年3月</t>
    <rPh sb="0" eb="2">
      <t>レイワ</t>
    </rPh>
    <rPh sb="3" eb="4">
      <t>ネン</t>
    </rPh>
    <rPh sb="5" eb="6">
      <t>ガツ</t>
    </rPh>
    <phoneticPr fontId="7"/>
  </si>
  <si>
    <t>令和3年4月</t>
    <rPh sb="0" eb="2">
      <t>レイワ</t>
    </rPh>
    <rPh sb="3" eb="4">
      <t>ネン</t>
    </rPh>
    <rPh sb="5" eb="6">
      <t>ガツ</t>
    </rPh>
    <phoneticPr fontId="7"/>
  </si>
  <si>
    <t>令和3年5月</t>
    <rPh sb="0" eb="2">
      <t>レイワ</t>
    </rPh>
    <rPh sb="3" eb="4">
      <t>ネン</t>
    </rPh>
    <rPh sb="5" eb="6">
      <t>ガツ</t>
    </rPh>
    <phoneticPr fontId="7"/>
  </si>
  <si>
    <t>令和3年6月</t>
    <rPh sb="0" eb="2">
      <t>レイワ</t>
    </rPh>
    <rPh sb="3" eb="4">
      <t>ネン</t>
    </rPh>
    <rPh sb="5" eb="6">
      <t>ガツ</t>
    </rPh>
    <phoneticPr fontId="7"/>
  </si>
  <si>
    <t>令和3年7月</t>
    <rPh sb="0" eb="2">
      <t>レイワ</t>
    </rPh>
    <rPh sb="3" eb="4">
      <t>ネン</t>
    </rPh>
    <rPh sb="5" eb="6">
      <t>ガツ</t>
    </rPh>
    <phoneticPr fontId="7"/>
  </si>
  <si>
    <t>令和3年8月</t>
    <rPh sb="0" eb="2">
      <t>レイワ</t>
    </rPh>
    <rPh sb="3" eb="4">
      <t>ネン</t>
    </rPh>
    <rPh sb="5" eb="6">
      <t>ガツ</t>
    </rPh>
    <phoneticPr fontId="7"/>
  </si>
  <si>
    <r>
      <t>消費税は1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％で積算してください。</t>
    </r>
    <rPh sb="0" eb="3">
      <t>ショウヒゼイ</t>
    </rPh>
    <rPh sb="8" eb="10">
      <t>セキサン</t>
    </rPh>
    <phoneticPr fontId="7"/>
  </si>
  <si>
    <t>　総括表に記載されている合計金額を合算したものを見積金額とし、その金額に１１０分の１００（当該金額に１円未満の端数が生じた場合は、切り上げた金額とする）に相当する金額を入札金額とする。</t>
    <rPh sb="1" eb="3">
      <t>ソウカツ</t>
    </rPh>
    <rPh sb="3" eb="4">
      <t>ヒョウ</t>
    </rPh>
    <rPh sb="5" eb="7">
      <t>キサイ</t>
    </rPh>
    <rPh sb="12" eb="14">
      <t>ゴウケイ</t>
    </rPh>
    <rPh sb="14" eb="16">
      <t>キンガク</t>
    </rPh>
    <rPh sb="17" eb="19">
      <t>ガッサン</t>
    </rPh>
    <rPh sb="24" eb="26">
      <t>ミツモ</t>
    </rPh>
    <rPh sb="26" eb="28">
      <t>キンガク</t>
    </rPh>
    <rPh sb="33" eb="35">
      <t>キンガク</t>
    </rPh>
    <rPh sb="39" eb="40">
      <t>ブン</t>
    </rPh>
    <phoneticPr fontId="7"/>
  </si>
  <si>
    <t>ｃ</t>
  </si>
  <si>
    <t>ｂ</t>
  </si>
  <si>
    <t>a</t>
  </si>
  <si>
    <t>＠</t>
  </si>
  <si>
    <t>R2.3</t>
    <phoneticPr fontId="7"/>
  </si>
  <si>
    <t>R2.4</t>
    <phoneticPr fontId="7"/>
  </si>
  <si>
    <t>R2.5</t>
    <phoneticPr fontId="7"/>
  </si>
  <si>
    <t>R2.6</t>
  </si>
  <si>
    <t>R2.7</t>
  </si>
  <si>
    <t>R2.8</t>
  </si>
  <si>
    <t>R2.9</t>
  </si>
  <si>
    <t>R2.10</t>
  </si>
  <si>
    <t>R2.11</t>
  </si>
  <si>
    <t>R2.12</t>
  </si>
  <si>
    <t>R3.1</t>
    <phoneticPr fontId="7"/>
  </si>
  <si>
    <t>R3.2</t>
  </si>
  <si>
    <t>R3.3</t>
  </si>
  <si>
    <t>R3.4</t>
  </si>
  <si>
    <t>R3.5</t>
  </si>
  <si>
    <t>R3.6</t>
  </si>
  <si>
    <t>R3.7</t>
  </si>
  <si>
    <t>R3.8</t>
  </si>
  <si>
    <t>合計額（18か月）</t>
    <rPh sb="0" eb="2">
      <t>ゴウケイ</t>
    </rPh>
    <rPh sb="2" eb="3">
      <t>ガク</t>
    </rPh>
    <rPh sb="7" eb="8">
      <t>ツキ</t>
    </rPh>
    <phoneticPr fontId="7"/>
  </si>
  <si>
    <t>合計額</t>
    <rPh sb="0" eb="2">
      <t>ゴウケイ</t>
    </rPh>
    <rPh sb="2" eb="3">
      <t>ガク</t>
    </rPh>
    <phoneticPr fontId="7"/>
  </si>
  <si>
    <t>①合計</t>
    <rPh sb="1" eb="3">
      <t>ゴウケイ</t>
    </rPh>
    <phoneticPr fontId="7"/>
  </si>
  <si>
    <t>②合計</t>
    <rPh sb="1" eb="3">
      <t>ゴウケイ</t>
    </rPh>
    <phoneticPr fontId="7"/>
  </si>
  <si>
    <t>③合計</t>
    <rPh sb="1" eb="3">
      <t>ゴウケイ</t>
    </rPh>
    <phoneticPr fontId="7"/>
  </si>
  <si>
    <t>④合計</t>
    <rPh sb="1" eb="3">
      <t>ゴウケイ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</si>
</sst>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01020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10202"/>
      </right>
      <top style="medium">
        <color rgb="FF010202"/>
      </top>
      <bottom/>
      <diagonal/>
    </border>
    <border>
      <left style="medium">
        <color rgb="FF010202"/>
      </left>
      <right style="medium">
        <color rgb="FF010202"/>
      </right>
      <top/>
      <bottom style="medium">
        <color rgb="FF010202"/>
      </bottom>
      <diagonal/>
    </border>
    <border>
      <left/>
      <right/>
      <top/>
      <bottom style="medium">
        <color rgb="FF010202"/>
      </bottom>
      <diagonal/>
    </border>
    <border>
      <left/>
      <right/>
      <top style="medium">
        <color rgb="FF010202"/>
      </top>
      <bottom/>
      <diagonal/>
    </border>
    <border diagonalDown="1">
      <left style="medium">
        <color rgb="FF010202"/>
      </left>
      <right style="medium">
        <color rgb="FF010202"/>
      </right>
      <top style="medium">
        <color rgb="FF010202"/>
      </top>
      <bottom/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 style="medium">
        <color rgb="FF010202"/>
      </bottom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/>
      <diagonal style="thin">
        <color rgb="FF010202"/>
      </diagonal>
    </border>
    <border>
      <left/>
      <right style="medium">
        <color rgb="FF010202"/>
      </right>
      <top style="medium">
        <color rgb="FF010202"/>
      </top>
      <bottom style="medium">
        <color rgb="FF010202"/>
      </bottom>
      <diagonal/>
    </border>
    <border>
      <left style="medium">
        <color rgb="FF010202"/>
      </left>
      <right/>
      <top style="medium">
        <color rgb="FF010202"/>
      </top>
      <bottom/>
      <diagonal/>
    </border>
    <border>
      <left style="medium">
        <color rgb="FF010202"/>
      </left>
      <right/>
      <top/>
      <bottom style="medium">
        <color rgb="FF010202"/>
      </bottom>
      <diagonal/>
    </border>
    <border>
      <left/>
      <right style="medium">
        <color rgb="FF010202"/>
      </right>
      <top/>
      <bottom style="medium">
        <color indexed="64"/>
      </bottom>
      <diagonal/>
    </border>
    <border>
      <left style="medium">
        <color rgb="FF010202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</borders>
  <cellStyleXfs count="4">
    <xf numFmtId="0" fontId="0" fillId="0" borderId="0"/>
    <xf numFmtId="0" fontId="6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113">
    <xf numFmtId="0" fontId="0" fillId="0" borderId="0" xfId="0"/>
    <xf numFmtId="0" fontId="0" fillId="0" borderId="0" xfId="0" applyNumberFormat="1" applyFill="1" applyBorder="1" applyAlignment="1">
      <alignment horizontal="left"/>
    </xf>
    <xf numFmtId="0" fontId="0" fillId="0" borderId="8" xfId="0" applyNumberFormat="1" applyFill="1" applyBorder="1" applyAlignment="1">
      <alignment horizontal="right"/>
    </xf>
    <xf numFmtId="0" fontId="0" fillId="0" borderId="15" xfId="0" applyNumberFormat="1" applyFill="1" applyBorder="1" applyAlignment="1">
      <alignment horizontal="left"/>
    </xf>
    <xf numFmtId="0" fontId="12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6" fillId="0" borderId="0" xfId="1">
      <alignment vertical="center"/>
    </xf>
    <xf numFmtId="0" fontId="12" fillId="0" borderId="18" xfId="1" applyFont="1" applyBorder="1" applyAlignment="1">
      <alignment horizontal="right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right" vertical="center" wrapText="1"/>
    </xf>
    <xf numFmtId="0" fontId="6" fillId="0" borderId="0" xfId="1" applyAlignment="1">
      <alignment horizontal="center" vertical="center"/>
    </xf>
    <xf numFmtId="0" fontId="12" fillId="0" borderId="7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3" fillId="0" borderId="20" xfId="1" applyFont="1" applyBorder="1" applyAlignment="1">
      <alignment vertical="center" wrapText="1"/>
    </xf>
    <xf numFmtId="0" fontId="13" fillId="0" borderId="21" xfId="1" applyFont="1" applyBorder="1" applyAlignment="1">
      <alignment vertical="center" wrapText="1"/>
    </xf>
    <xf numFmtId="0" fontId="13" fillId="0" borderId="22" xfId="1" applyFont="1" applyBorder="1" applyAlignment="1">
      <alignment vertical="center" wrapText="1"/>
    </xf>
    <xf numFmtId="0" fontId="13" fillId="0" borderId="23" xfId="1" applyFont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right" vertical="center" wrapText="1"/>
    </xf>
    <xf numFmtId="0" fontId="12" fillId="0" borderId="2" xfId="1" applyFont="1" applyBorder="1" applyAlignment="1">
      <alignment horizontal="right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2" fillId="0" borderId="25" xfId="1" applyFont="1" applyBorder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12" fillId="0" borderId="9" xfId="1" applyFont="1" applyBorder="1" applyAlignment="1" applyProtection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0" xfId="1" applyFont="1">
      <alignment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0" xfId="1" applyFont="1">
      <alignment vertical="center"/>
    </xf>
    <xf numFmtId="0" fontId="16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12" fillId="0" borderId="1" xfId="1" applyFont="1" applyBorder="1" applyAlignment="1">
      <alignment horizontal="center" vertical="center" shrinkToFit="1"/>
    </xf>
    <xf numFmtId="0" fontId="3" fillId="0" borderId="0" xfId="1" applyFont="1">
      <alignment vertical="center"/>
    </xf>
    <xf numFmtId="38" fontId="0" fillId="0" borderId="37" xfId="2" applyFont="1" applyBorder="1" applyAlignment="1">
      <alignment horizontal="center" vertical="center"/>
    </xf>
    <xf numFmtId="38" fontId="0" fillId="0" borderId="32" xfId="2" applyFont="1" applyBorder="1" applyAlignment="1">
      <alignment horizontal="center" vertical="center"/>
    </xf>
    <xf numFmtId="38" fontId="0" fillId="0" borderId="38" xfId="2" applyFont="1" applyBorder="1" applyAlignment="1">
      <alignment horizontal="center" vertical="center"/>
    </xf>
    <xf numFmtId="38" fontId="0" fillId="0" borderId="39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2" borderId="18" xfId="1" applyFont="1" applyFill="1" applyBorder="1" applyAlignment="1" applyProtection="1">
      <alignment horizontal="right" vertical="center" wrapText="1"/>
      <protection locked="0"/>
    </xf>
    <xf numFmtId="0" fontId="12" fillId="2" borderId="9" xfId="1" applyFont="1" applyFill="1" applyBorder="1" applyAlignment="1" applyProtection="1">
      <alignment horizontal="right" vertical="center" wrapText="1"/>
      <protection locked="0"/>
    </xf>
    <xf numFmtId="0" fontId="12" fillId="2" borderId="10" xfId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vertical="center"/>
    </xf>
    <xf numFmtId="0" fontId="0" fillId="0" borderId="0" xfId="0" applyFill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8" xfId="0" applyNumberFormat="1" applyFill="1" applyBorder="1" applyAlignment="1"/>
    <xf numFmtId="0" fontId="0" fillId="0" borderId="8" xfId="0" applyFill="1" applyBorder="1" applyAlignment="1">
      <alignment horizontal="right"/>
    </xf>
    <xf numFmtId="0" fontId="0" fillId="0" borderId="6" xfId="0" applyFill="1" applyBorder="1"/>
    <xf numFmtId="0" fontId="0" fillId="0" borderId="13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8" xfId="0" applyNumberFormat="1" applyFill="1" applyBorder="1"/>
    <xf numFmtId="3" fontId="0" fillId="0" borderId="0" xfId="0" applyNumberFormat="1" applyFill="1" applyBorder="1" applyAlignment="1">
      <alignment horizontal="center"/>
    </xf>
    <xf numFmtId="0" fontId="0" fillId="0" borderId="30" xfId="0" applyNumberFormat="1" applyFill="1" applyBorder="1" applyAlignment="1"/>
    <xf numFmtId="176" fontId="0" fillId="0" borderId="8" xfId="0" applyNumberFormat="1" applyFill="1" applyBorder="1"/>
    <xf numFmtId="0" fontId="11" fillId="0" borderId="14" xfId="0" applyFont="1" applyFill="1" applyBorder="1" applyAlignment="1">
      <alignment horizontal="center"/>
    </xf>
    <xf numFmtId="0" fontId="0" fillId="0" borderId="15" xfId="0" applyFill="1" applyBorder="1"/>
    <xf numFmtId="0" fontId="0" fillId="0" borderId="15" xfId="0" applyNumberFormat="1" applyFill="1" applyBorder="1"/>
    <xf numFmtId="0" fontId="0" fillId="0" borderId="15" xfId="0" applyFill="1" applyBorder="1" applyAlignment="1">
      <alignment horizontal="right"/>
    </xf>
    <xf numFmtId="3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 applyAlignment="1"/>
    <xf numFmtId="0" fontId="0" fillId="0" borderId="5" xfId="0" applyFill="1" applyBorder="1"/>
    <xf numFmtId="0" fontId="0" fillId="0" borderId="14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 applyAlignment="1"/>
    <xf numFmtId="176" fontId="0" fillId="0" borderId="0" xfId="0" applyNumberFormat="1" applyFill="1" applyBorder="1"/>
    <xf numFmtId="176" fontId="0" fillId="0" borderId="31" xfId="0" applyNumberFormat="1" applyFill="1" applyBorder="1"/>
    <xf numFmtId="0" fontId="0" fillId="0" borderId="31" xfId="0" applyFill="1" applyBorder="1"/>
    <xf numFmtId="0" fontId="16" fillId="0" borderId="0" xfId="1" applyFont="1" applyAlignment="1">
      <alignment vertical="center" wrapText="1"/>
    </xf>
    <xf numFmtId="0" fontId="13" fillId="0" borderId="20" xfId="1" applyFont="1" applyBorder="1" applyAlignment="1">
      <alignment vertical="center" wrapText="1"/>
    </xf>
    <xf numFmtId="0" fontId="13" fillId="0" borderId="24" xfId="1" applyFont="1" applyBorder="1" applyAlignment="1">
      <alignment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/>
    </xf>
  </cellXfs>
  <cellStyles count="4">
    <cellStyle name="桁区切り" xfId="2" builtinId="6"/>
    <cellStyle name="標準" xfId="0" builtinId="0"/>
    <cellStyle name="標準 2" xfId="1"/>
    <cellStyle name="標準 3" xfId="3"/>
  </cellStyles>
  <dxfs count="0"/>
  <tableStyles count="0" defaultTableStyle="TableStyleMedium2" defaultPivotStyle="PivotStyleMedium9"/>
  <colors>
    <mruColors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30482</xdr:colOff>
      <xdr:row>15</xdr:row>
      <xdr:rowOff>95250</xdr:rowOff>
    </xdr:from>
    <xdr:to>
      <xdr:col>6</xdr:col>
      <xdr:colOff>247650</xdr:colOff>
      <xdr:row>18</xdr:row>
      <xdr:rowOff>9525</xdr:rowOff>
    </xdr:to>
    <xdr:sp macro="" textlink="">
      <xdr:nvSpPr>
        <xdr:cNvPr id="2" name="大かっこ 1"/>
        <xdr:cNvSpPr/>
      </xdr:nvSpPr>
      <xdr:spPr>
        <a:xfrm>
          <a:off x="30482" y="3048000"/>
          <a:ext cx="6094093" cy="466725"/>
        </a:xfrm>
        <a:prstGeom prst="bracketPair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"/>
  <sheetViews>
    <sheetView tabSelected="1" zoomScaleNormal="100" zoomScalePageLayoutView="115" workbookViewId="0">
      <selection activeCell="C38" sqref="C38"/>
    </sheetView>
  </sheetViews>
  <sheetFormatPr defaultRowHeight="13.5" x14ac:dyDescent="0.15"/>
  <cols>
    <col min="1" max="1" width="20.625" style="6" customWidth="1"/>
    <col min="2" max="2" width="18.625" style="6" customWidth="1"/>
    <col min="3" max="3" width="3.625" style="10" customWidth="1"/>
    <col min="4" max="4" width="18.625" style="6" customWidth="1"/>
    <col min="5" max="5" width="3.625" style="6" customWidth="1"/>
    <col min="6" max="6" width="18.625" style="6" customWidth="1"/>
    <col min="7" max="7" width="3.625" style="6" customWidth="1"/>
    <col min="8" max="16384" width="9" style="6"/>
  </cols>
  <sheetData>
    <row r="1" spans="1:7" ht="13.5" customHeight="1" x14ac:dyDescent="0.15"/>
    <row r="2" spans="1:7" ht="13.5" customHeight="1" x14ac:dyDescent="0.15">
      <c r="A2" s="27" t="s">
        <v>34</v>
      </c>
    </row>
    <row r="3" spans="1:7" ht="8.25" customHeight="1" x14ac:dyDescent="0.15"/>
    <row r="4" spans="1:7" ht="18" customHeight="1" x14ac:dyDescent="0.15">
      <c r="A4" s="84" t="s">
        <v>41</v>
      </c>
      <c r="B4" s="84"/>
      <c r="C4" s="84"/>
      <c r="D4" s="84"/>
      <c r="E4" s="84"/>
      <c r="F4" s="84"/>
      <c r="G4" s="84"/>
    </row>
    <row r="5" spans="1:7" ht="18" customHeight="1" x14ac:dyDescent="0.15">
      <c r="A5" s="84"/>
      <c r="B5" s="84"/>
      <c r="C5" s="84"/>
      <c r="D5" s="84"/>
      <c r="E5" s="84"/>
      <c r="F5" s="84"/>
      <c r="G5" s="84"/>
    </row>
    <row r="6" spans="1:7" ht="18" customHeight="1" x14ac:dyDescent="0.15">
      <c r="A6" s="84" t="s">
        <v>71</v>
      </c>
      <c r="B6" s="84"/>
      <c r="C6" s="84"/>
      <c r="D6" s="84"/>
      <c r="E6" s="84"/>
      <c r="F6" s="84"/>
      <c r="G6" s="84"/>
    </row>
    <row r="7" spans="1:7" ht="18" customHeight="1" x14ac:dyDescent="0.15">
      <c r="A7" s="84"/>
      <c r="B7" s="84"/>
      <c r="C7" s="84"/>
      <c r="D7" s="84"/>
      <c r="E7" s="84"/>
      <c r="F7" s="84"/>
      <c r="G7" s="84"/>
    </row>
    <row r="8" spans="1:7" ht="18" customHeight="1" x14ac:dyDescent="0.15">
      <c r="A8" s="84"/>
      <c r="B8" s="84"/>
      <c r="C8" s="84"/>
      <c r="D8" s="84"/>
      <c r="E8" s="84"/>
      <c r="F8" s="84"/>
      <c r="G8" s="84"/>
    </row>
    <row r="9" spans="1:7" ht="17.100000000000001" customHeight="1" x14ac:dyDescent="0.15">
      <c r="A9" s="33"/>
      <c r="B9" s="33"/>
      <c r="C9" s="34"/>
      <c r="D9" s="33"/>
      <c r="E9" s="33"/>
      <c r="F9" s="33"/>
      <c r="G9" s="35"/>
    </row>
    <row r="10" spans="1:7" ht="17.100000000000001" customHeight="1" x14ac:dyDescent="0.15">
      <c r="A10" s="37" t="s">
        <v>35</v>
      </c>
      <c r="B10" s="33"/>
      <c r="C10" s="34"/>
      <c r="D10" s="33"/>
      <c r="E10" s="33"/>
      <c r="F10" s="33"/>
      <c r="G10" s="35"/>
    </row>
    <row r="11" spans="1:7" ht="8.25" customHeight="1" x14ac:dyDescent="0.15">
      <c r="A11" s="33"/>
      <c r="B11" s="33"/>
      <c r="C11" s="34"/>
      <c r="D11" s="33"/>
      <c r="E11" s="33"/>
      <c r="F11" s="33"/>
      <c r="G11" s="35"/>
    </row>
    <row r="12" spans="1:7" ht="17.100000000000001" customHeight="1" x14ac:dyDescent="0.15">
      <c r="A12" s="33" t="s">
        <v>36</v>
      </c>
      <c r="B12" s="33"/>
      <c r="C12" s="34"/>
      <c r="D12" s="33"/>
      <c r="E12" s="33"/>
      <c r="F12" s="33"/>
      <c r="G12" s="35"/>
    </row>
    <row r="13" spans="1:7" ht="17.100000000000001" customHeight="1" x14ac:dyDescent="0.15">
      <c r="A13" s="33" t="s">
        <v>37</v>
      </c>
      <c r="B13" s="33"/>
      <c r="C13" s="34"/>
      <c r="D13" s="33"/>
      <c r="E13" s="33"/>
      <c r="F13" s="33"/>
      <c r="G13" s="35"/>
    </row>
    <row r="14" spans="1:7" ht="17.100000000000001" customHeight="1" x14ac:dyDescent="0.15">
      <c r="A14" s="33" t="s">
        <v>38</v>
      </c>
      <c r="B14" s="33"/>
      <c r="C14" s="34"/>
      <c r="D14" s="33"/>
      <c r="E14" s="33"/>
      <c r="F14" s="33"/>
      <c r="G14" s="35"/>
    </row>
    <row r="15" spans="1:7" ht="17.100000000000001" customHeight="1" x14ac:dyDescent="0.15">
      <c r="A15" s="33"/>
      <c r="B15" s="33"/>
      <c r="C15" s="34"/>
      <c r="D15" s="33"/>
      <c r="E15" s="33"/>
      <c r="F15" s="33"/>
      <c r="G15" s="35"/>
    </row>
    <row r="16" spans="1:7" ht="10.5" customHeight="1" x14ac:dyDescent="0.15">
      <c r="A16" s="33"/>
      <c r="B16" s="33"/>
      <c r="C16" s="34"/>
      <c r="D16" s="33"/>
      <c r="E16" s="33"/>
      <c r="F16" s="33"/>
      <c r="G16" s="35"/>
    </row>
    <row r="17" spans="1:7" ht="17.100000000000001" customHeight="1" x14ac:dyDescent="0.15">
      <c r="A17" s="33" t="s">
        <v>39</v>
      </c>
      <c r="B17" s="33"/>
      <c r="C17" s="34"/>
      <c r="D17" s="33"/>
      <c r="E17" s="33"/>
      <c r="F17" s="33"/>
      <c r="G17" s="35"/>
    </row>
    <row r="18" spans="1:7" ht="17.100000000000001" customHeight="1" x14ac:dyDescent="0.15">
      <c r="A18" s="33" t="s">
        <v>40</v>
      </c>
      <c r="B18" s="33"/>
      <c r="C18" s="34"/>
      <c r="D18" s="33"/>
      <c r="E18" s="33"/>
      <c r="F18" s="33"/>
      <c r="G18" s="35"/>
    </row>
    <row r="19" spans="1:7" ht="17.100000000000001" customHeight="1" x14ac:dyDescent="0.15">
      <c r="A19" s="33"/>
      <c r="B19" s="33"/>
      <c r="C19" s="34"/>
      <c r="D19" s="33"/>
      <c r="E19" s="33"/>
      <c r="F19" s="33"/>
      <c r="G19" s="35"/>
    </row>
    <row r="20" spans="1:7" ht="17.100000000000001" customHeight="1" x14ac:dyDescent="0.15">
      <c r="A20" s="33"/>
      <c r="B20" s="33"/>
      <c r="C20" s="34"/>
      <c r="D20" s="33"/>
      <c r="E20" s="33"/>
      <c r="F20" s="33"/>
      <c r="G20" s="35"/>
    </row>
    <row r="21" spans="1:7" ht="17.100000000000001" customHeight="1" x14ac:dyDescent="0.15">
      <c r="A21" s="27"/>
      <c r="G21" s="5"/>
    </row>
    <row r="22" spans="1:7" ht="13.5" customHeight="1" x14ac:dyDescent="0.15"/>
    <row r="23" spans="1:7" ht="15" customHeight="1" thickBot="1" x14ac:dyDescent="0.2">
      <c r="A23" s="4" t="s">
        <v>8</v>
      </c>
      <c r="B23" s="5"/>
      <c r="C23" s="21"/>
      <c r="D23" s="5"/>
      <c r="E23" s="5"/>
      <c r="F23" s="5"/>
    </row>
    <row r="24" spans="1:7" ht="15" customHeight="1" x14ac:dyDescent="0.15">
      <c r="A24" s="85"/>
      <c r="B24" s="87" t="s">
        <v>9</v>
      </c>
      <c r="C24" s="98"/>
      <c r="D24" s="93" t="s">
        <v>24</v>
      </c>
      <c r="E24" s="94"/>
      <c r="F24" s="93" t="s">
        <v>15</v>
      </c>
      <c r="G24" s="94"/>
    </row>
    <row r="25" spans="1:7" ht="15" customHeight="1" thickBot="1" x14ac:dyDescent="0.2">
      <c r="A25" s="86"/>
      <c r="B25" s="89" t="s">
        <v>22</v>
      </c>
      <c r="C25" s="90"/>
      <c r="D25" s="95" t="s">
        <v>11</v>
      </c>
      <c r="E25" s="96"/>
      <c r="F25" s="95"/>
      <c r="G25" s="96"/>
    </row>
    <row r="26" spans="1:7" ht="30" customHeight="1" thickBot="1" x14ac:dyDescent="0.2">
      <c r="A26" s="36" t="s">
        <v>18</v>
      </c>
      <c r="B26" s="43"/>
      <c r="C26" s="22" t="s">
        <v>21</v>
      </c>
      <c r="D26" s="43"/>
      <c r="E26" s="7" t="s">
        <v>12</v>
      </c>
      <c r="F26" s="24">
        <f>B26+D26</f>
        <v>0</v>
      </c>
      <c r="G26" s="19" t="s">
        <v>12</v>
      </c>
    </row>
    <row r="27" spans="1:7" ht="15" customHeight="1" x14ac:dyDescent="0.15"/>
    <row r="28" spans="1:7" ht="15" customHeight="1" thickBot="1" x14ac:dyDescent="0.2">
      <c r="A28" s="4" t="s">
        <v>13</v>
      </c>
      <c r="B28" s="5"/>
      <c r="C28" s="21"/>
      <c r="D28" s="5"/>
      <c r="E28" s="5"/>
      <c r="F28" s="5"/>
    </row>
    <row r="29" spans="1:7" ht="15" customHeight="1" x14ac:dyDescent="0.15">
      <c r="A29" s="13"/>
      <c r="B29" s="87" t="s">
        <v>14</v>
      </c>
      <c r="C29" s="88"/>
      <c r="D29" s="87" t="s">
        <v>10</v>
      </c>
      <c r="E29" s="98"/>
      <c r="F29" s="93" t="s">
        <v>16</v>
      </c>
      <c r="G29" s="94"/>
    </row>
    <row r="30" spans="1:7" ht="15" customHeight="1" thickBot="1" x14ac:dyDescent="0.2">
      <c r="A30" s="14"/>
      <c r="B30" s="89" t="s">
        <v>19</v>
      </c>
      <c r="C30" s="90"/>
      <c r="D30" s="95" t="s">
        <v>11</v>
      </c>
      <c r="E30" s="92"/>
      <c r="F30" s="95"/>
      <c r="G30" s="96"/>
    </row>
    <row r="31" spans="1:7" ht="30" customHeight="1" thickBot="1" x14ac:dyDescent="0.2">
      <c r="A31" s="8" t="s">
        <v>26</v>
      </c>
      <c r="B31" s="43"/>
      <c r="C31" s="22" t="s">
        <v>21</v>
      </c>
      <c r="D31" s="43"/>
      <c r="E31" s="7" t="s">
        <v>12</v>
      </c>
      <c r="F31" s="9">
        <f>B31+D31</f>
        <v>0</v>
      </c>
      <c r="G31" s="19" t="s">
        <v>12</v>
      </c>
    </row>
    <row r="32" spans="1:7" ht="15" customHeight="1" thickBot="1" x14ac:dyDescent="0.2">
      <c r="F32" s="11"/>
      <c r="G32" s="11"/>
    </row>
    <row r="33" spans="1:7" ht="15" customHeight="1" x14ac:dyDescent="0.15">
      <c r="A33" s="15"/>
      <c r="B33" s="87" t="s">
        <v>14</v>
      </c>
      <c r="C33" s="88"/>
      <c r="D33" s="87" t="s">
        <v>10</v>
      </c>
      <c r="E33" s="98"/>
      <c r="F33" s="93" t="s">
        <v>17</v>
      </c>
      <c r="G33" s="94"/>
    </row>
    <row r="34" spans="1:7" ht="15" customHeight="1" thickBot="1" x14ac:dyDescent="0.2">
      <c r="A34" s="16"/>
      <c r="B34" s="95" t="s">
        <v>20</v>
      </c>
      <c r="C34" s="97"/>
      <c r="D34" s="91" t="s">
        <v>25</v>
      </c>
      <c r="E34" s="92"/>
      <c r="F34" s="95"/>
      <c r="G34" s="96"/>
    </row>
    <row r="35" spans="1:7" ht="30" customHeight="1" thickBot="1" x14ac:dyDescent="0.2">
      <c r="A35" s="17" t="s">
        <v>27</v>
      </c>
      <c r="B35" s="44"/>
      <c r="C35" s="20" t="s">
        <v>23</v>
      </c>
      <c r="D35" s="45"/>
      <c r="E35" s="18" t="s">
        <v>12</v>
      </c>
      <c r="F35" s="9">
        <f>B35+D35</f>
        <v>0</v>
      </c>
      <c r="G35" s="19" t="s">
        <v>12</v>
      </c>
    </row>
    <row r="36" spans="1:7" ht="15" customHeight="1" x14ac:dyDescent="0.15">
      <c r="F36" s="12"/>
    </row>
    <row r="37" spans="1:7" x14ac:dyDescent="0.15">
      <c r="F37" s="48" t="s">
        <v>70</v>
      </c>
    </row>
    <row r="38" spans="1:7" x14ac:dyDescent="0.15">
      <c r="F38" s="23"/>
    </row>
  </sheetData>
  <sheetProtection selectLockedCells="1"/>
  <mergeCells count="18">
    <mergeCell ref="D34:E34"/>
    <mergeCell ref="F24:G25"/>
    <mergeCell ref="F29:G30"/>
    <mergeCell ref="F33:G34"/>
    <mergeCell ref="B33:C33"/>
    <mergeCell ref="B34:C34"/>
    <mergeCell ref="D25:E25"/>
    <mergeCell ref="D29:E29"/>
    <mergeCell ref="D30:E30"/>
    <mergeCell ref="D33:E33"/>
    <mergeCell ref="B24:C24"/>
    <mergeCell ref="B25:C25"/>
    <mergeCell ref="D24:E24"/>
    <mergeCell ref="A6:G8"/>
    <mergeCell ref="A4:G5"/>
    <mergeCell ref="A24:A25"/>
    <mergeCell ref="B29:C29"/>
    <mergeCell ref="B30:C30"/>
  </mergeCells>
  <phoneticPr fontId="7"/>
  <pageMargins left="0.7" right="0.36" top="0.75" bottom="0.75" header="0.3" footer="0.3"/>
  <pageSetup paperSize="9" orientation="portrait" r:id="rId1"/>
  <headerFooter>
    <oddHeader>&amp;R
内訳書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6"/>
  <sheetViews>
    <sheetView view="pageLayout" zoomScaleNormal="100" workbookViewId="0">
      <selection activeCell="C1" sqref="C1"/>
    </sheetView>
  </sheetViews>
  <sheetFormatPr defaultRowHeight="13.5" x14ac:dyDescent="0.15"/>
  <cols>
    <col min="1" max="1" width="5.625" style="25" customWidth="1"/>
    <col min="2" max="2" width="17" style="25" customWidth="1"/>
    <col min="3" max="3" width="19.25" customWidth="1"/>
  </cols>
  <sheetData>
    <row r="1" spans="1:3" ht="23.25" customHeight="1" thickBot="1" x14ac:dyDescent="0.2">
      <c r="A1" s="32"/>
      <c r="B1" s="32" t="s">
        <v>50</v>
      </c>
      <c r="C1" s="32" t="s">
        <v>94</v>
      </c>
    </row>
    <row r="2" spans="1:3" ht="22.5" customHeight="1" thickTop="1" x14ac:dyDescent="0.15">
      <c r="A2" s="30">
        <v>1</v>
      </c>
      <c r="B2" s="30" t="s">
        <v>43</v>
      </c>
      <c r="C2" s="31">
        <f>'別紙（総合体育館）'!$M$60</f>
        <v>0</v>
      </c>
    </row>
    <row r="3" spans="1:3" ht="22.5" customHeight="1" x14ac:dyDescent="0.15">
      <c r="A3" s="26">
        <v>2</v>
      </c>
      <c r="B3" s="26" t="s">
        <v>44</v>
      </c>
      <c r="C3" s="31">
        <f>'別紙（北体育館）'!$M$60</f>
        <v>0</v>
      </c>
    </row>
    <row r="4" spans="1:3" ht="22.5" customHeight="1" x14ac:dyDescent="0.15">
      <c r="A4" s="26">
        <v>3</v>
      </c>
      <c r="B4" s="26" t="s">
        <v>45</v>
      </c>
      <c r="C4" s="31">
        <f>'別紙（南体育館）'!$M$60</f>
        <v>0</v>
      </c>
    </row>
    <row r="5" spans="1:3" ht="22.5" customHeight="1" thickBot="1" x14ac:dyDescent="0.2">
      <c r="A5" s="26">
        <v>4</v>
      </c>
      <c r="B5" s="26" t="s">
        <v>46</v>
      </c>
      <c r="C5" s="28">
        <f>'別紙（西体育館）'!$M$60</f>
        <v>0</v>
      </c>
    </row>
    <row r="6" spans="1:3" ht="26.25" customHeight="1" thickTop="1" x14ac:dyDescent="0.15">
      <c r="A6" s="99" t="s">
        <v>33</v>
      </c>
      <c r="B6" s="100"/>
      <c r="C6" s="29">
        <f>SUM(C2:C5)</f>
        <v>0</v>
      </c>
    </row>
  </sheetData>
  <sheetProtection algorithmName="SHA-512" hashValue="b+c5Mo4Yy+QB0RF5thzTt/5U4Kf9EATZZ+KJXUYBAFZ8RjJyg6dDqVd+rfCLvIXpXU2XKe6+K+B9mPvqWfWBwQ==" saltValue="yGftjxStkraP34sPPptE3w==" spinCount="100000" sheet="1" objects="1" scenarios="1" selectLockedCells="1" selectUnlockedCells="1"/>
  <mergeCells count="1">
    <mergeCell ref="A6:B6"/>
  </mergeCells>
  <phoneticPr fontId="7"/>
  <pageMargins left="0.7" right="0.7" top="0.75" bottom="0.75" header="0.3" footer="0.3"/>
  <pageSetup paperSize="9" orientation="portrait" r:id="rId1"/>
  <headerFooter>
    <oddHeader>&amp;R
総括表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view="pageBreakPreview" zoomScaleNormal="85" zoomScaleSheetLayoutView="100" workbookViewId="0">
      <selection activeCell="G10" sqref="G10"/>
    </sheetView>
  </sheetViews>
  <sheetFormatPr defaultRowHeight="13.5" x14ac:dyDescent="0.15"/>
  <cols>
    <col min="1" max="1" width="2.5" bestFit="1" customWidth="1"/>
    <col min="2" max="2" width="11" bestFit="1" customWidth="1"/>
    <col min="3" max="20" width="9.25" bestFit="1" customWidth="1"/>
    <col min="21" max="21" width="11" bestFit="1" customWidth="1"/>
  </cols>
  <sheetData>
    <row r="1" spans="1:21" ht="30" customHeight="1" thickBot="1" x14ac:dyDescent="0.2">
      <c r="A1" s="32"/>
      <c r="B1" s="32" t="s">
        <v>50</v>
      </c>
      <c r="C1" s="32" t="s">
        <v>76</v>
      </c>
      <c r="D1" s="32" t="s">
        <v>77</v>
      </c>
      <c r="E1" s="32" t="s">
        <v>78</v>
      </c>
      <c r="F1" s="32" t="s">
        <v>79</v>
      </c>
      <c r="G1" s="32" t="s">
        <v>80</v>
      </c>
      <c r="H1" s="32" t="s">
        <v>81</v>
      </c>
      <c r="I1" s="32" t="s">
        <v>82</v>
      </c>
      <c r="J1" s="32" t="s">
        <v>83</v>
      </c>
      <c r="K1" s="32" t="s">
        <v>84</v>
      </c>
      <c r="L1" s="32" t="s">
        <v>85</v>
      </c>
      <c r="M1" s="32" t="s">
        <v>86</v>
      </c>
      <c r="N1" s="32" t="s">
        <v>87</v>
      </c>
      <c r="O1" s="32" t="s">
        <v>88</v>
      </c>
      <c r="P1" s="32" t="s">
        <v>89</v>
      </c>
      <c r="Q1" s="32" t="s">
        <v>90</v>
      </c>
      <c r="R1" s="32" t="s">
        <v>91</v>
      </c>
      <c r="S1" s="32" t="s">
        <v>92</v>
      </c>
      <c r="T1" s="32" t="s">
        <v>93</v>
      </c>
      <c r="U1" s="32" t="s">
        <v>95</v>
      </c>
    </row>
    <row r="2" spans="1:21" ht="30" customHeight="1" thickTop="1" x14ac:dyDescent="0.15">
      <c r="A2" s="30">
        <v>1</v>
      </c>
      <c r="B2" s="30" t="s">
        <v>43</v>
      </c>
      <c r="C2" s="38">
        <f>'別紙（総合体育館）'!$M$5</f>
        <v>0</v>
      </c>
      <c r="D2" s="38">
        <f>'別紙（総合体育館）'!$M$8</f>
        <v>0</v>
      </c>
      <c r="E2" s="38">
        <f>'別紙（総合体育館）'!$M$11</f>
        <v>0</v>
      </c>
      <c r="F2" s="38">
        <f>'別紙（総合体育館）'!$M$14</f>
        <v>0</v>
      </c>
      <c r="G2" s="38">
        <f>'別紙（総合体育館）'!$M$17</f>
        <v>0</v>
      </c>
      <c r="H2" s="38">
        <f>'別紙（総合体育館）'!$M$20</f>
        <v>0</v>
      </c>
      <c r="I2" s="38">
        <f>'別紙（総合体育館）'!$M$23</f>
        <v>0</v>
      </c>
      <c r="J2" s="38">
        <f>'別紙（総合体育館）'!$M$26</f>
        <v>0</v>
      </c>
      <c r="K2" s="38">
        <f>'別紙（総合体育館）'!$M$29</f>
        <v>0</v>
      </c>
      <c r="L2" s="38">
        <f>'別紙（総合体育館）'!$M$32</f>
        <v>0</v>
      </c>
      <c r="M2" s="38">
        <f>'別紙（総合体育館）'!$M$35</f>
        <v>0</v>
      </c>
      <c r="N2" s="38">
        <f>'別紙（総合体育館）'!$M$38</f>
        <v>0</v>
      </c>
      <c r="O2" s="38">
        <f>'別紙（総合体育館）'!$M$41</f>
        <v>0</v>
      </c>
      <c r="P2" s="38">
        <f>'別紙（総合体育館）'!$M$44</f>
        <v>0</v>
      </c>
      <c r="Q2" s="38">
        <f>'別紙（総合体育館）'!$M$47</f>
        <v>0</v>
      </c>
      <c r="R2" s="38">
        <f>'別紙（総合体育館）'!$M$50</f>
        <v>0</v>
      </c>
      <c r="S2" s="38">
        <f>'別紙（総合体育館）'!$M$53</f>
        <v>0</v>
      </c>
      <c r="T2" s="38">
        <f>'別紙（総合体育館）'!$M$56</f>
        <v>0</v>
      </c>
      <c r="U2" s="38">
        <f>SUM(C2:T2)</f>
        <v>0</v>
      </c>
    </row>
    <row r="3" spans="1:21" ht="30" customHeight="1" x14ac:dyDescent="0.15">
      <c r="A3" s="26">
        <v>2</v>
      </c>
      <c r="B3" s="26" t="s">
        <v>44</v>
      </c>
      <c r="C3" s="38">
        <f>'別紙（北体育館）'!$M$5</f>
        <v>0</v>
      </c>
      <c r="D3" s="38">
        <f>'別紙（北体育館）'!$M$8</f>
        <v>0</v>
      </c>
      <c r="E3" s="38">
        <f>'別紙（北体育館）'!$M$11</f>
        <v>0</v>
      </c>
      <c r="F3" s="38">
        <f>'別紙（北体育館）'!$M$14</f>
        <v>0</v>
      </c>
      <c r="G3" s="38">
        <f>'別紙（北体育館）'!$M$17</f>
        <v>0</v>
      </c>
      <c r="H3" s="38">
        <f>'別紙（北体育館）'!$M$20</f>
        <v>0</v>
      </c>
      <c r="I3" s="38">
        <f>'別紙（北体育館）'!$M$23</f>
        <v>0</v>
      </c>
      <c r="J3" s="38">
        <f>'別紙（北体育館）'!$M$26</f>
        <v>0</v>
      </c>
      <c r="K3" s="38">
        <f>'別紙（北体育館）'!$M$29</f>
        <v>0</v>
      </c>
      <c r="L3" s="38">
        <f>'別紙（北体育館）'!$M$32</f>
        <v>0</v>
      </c>
      <c r="M3" s="38">
        <f>'別紙（北体育館）'!$M$35</f>
        <v>0</v>
      </c>
      <c r="N3" s="38">
        <f>'別紙（北体育館）'!$M$38</f>
        <v>0</v>
      </c>
      <c r="O3" s="38">
        <f>'別紙（北体育館）'!$M$41</f>
        <v>0</v>
      </c>
      <c r="P3" s="38">
        <f>'別紙（北体育館）'!$M$44</f>
        <v>0</v>
      </c>
      <c r="Q3" s="38">
        <f>'別紙（北体育館）'!$M$47</f>
        <v>0</v>
      </c>
      <c r="R3" s="38">
        <f>'別紙（北体育館）'!$M$50</f>
        <v>0</v>
      </c>
      <c r="S3" s="38">
        <f>'別紙（北体育館）'!$M$53</f>
        <v>0</v>
      </c>
      <c r="T3" s="38">
        <f>'別紙（北体育館）'!$M$56</f>
        <v>0</v>
      </c>
      <c r="U3" s="38">
        <f>SUM(C3:T3)</f>
        <v>0</v>
      </c>
    </row>
    <row r="4" spans="1:21" ht="30" customHeight="1" x14ac:dyDescent="0.15">
      <c r="A4" s="26">
        <v>3</v>
      </c>
      <c r="B4" s="26" t="s">
        <v>45</v>
      </c>
      <c r="C4" s="38">
        <f>'別紙（南体育館）'!$M$5</f>
        <v>0</v>
      </c>
      <c r="D4" s="38">
        <f>'別紙（南体育館）'!$M$8</f>
        <v>0</v>
      </c>
      <c r="E4" s="38">
        <f>'別紙（南体育館）'!$M$11</f>
        <v>0</v>
      </c>
      <c r="F4" s="38">
        <f>'別紙（南体育館）'!$M$14</f>
        <v>0</v>
      </c>
      <c r="G4" s="38">
        <f>'別紙（南体育館）'!$M$17</f>
        <v>0</v>
      </c>
      <c r="H4" s="38">
        <f>'別紙（南体育館）'!$M$20</f>
        <v>0</v>
      </c>
      <c r="I4" s="38">
        <f>'別紙（南体育館）'!$M$23</f>
        <v>0</v>
      </c>
      <c r="J4" s="38">
        <f>'別紙（南体育館）'!$M$26</f>
        <v>0</v>
      </c>
      <c r="K4" s="38">
        <f>'別紙（南体育館）'!$M$29</f>
        <v>0</v>
      </c>
      <c r="L4" s="38">
        <f>'別紙（南体育館）'!$M$32</f>
        <v>0</v>
      </c>
      <c r="M4" s="38">
        <f>'別紙（南体育館）'!$M$35</f>
        <v>0</v>
      </c>
      <c r="N4" s="38">
        <f>'別紙（南体育館）'!$M$38</f>
        <v>0</v>
      </c>
      <c r="O4" s="38">
        <f>'別紙（南体育館）'!$M$41</f>
        <v>0</v>
      </c>
      <c r="P4" s="38">
        <f>'別紙（南体育館）'!$M$44</f>
        <v>0</v>
      </c>
      <c r="Q4" s="38">
        <f>'別紙（南体育館）'!$M$47</f>
        <v>0</v>
      </c>
      <c r="R4" s="38">
        <f>'別紙（南体育館）'!$M$50</f>
        <v>0</v>
      </c>
      <c r="S4" s="38">
        <f>'別紙（南体育館）'!$M$53</f>
        <v>0</v>
      </c>
      <c r="T4" s="38">
        <f>'別紙（南体育館）'!$M$56</f>
        <v>0</v>
      </c>
      <c r="U4" s="38">
        <f>SUM(C4:T4)</f>
        <v>0</v>
      </c>
    </row>
    <row r="5" spans="1:21" ht="30" customHeight="1" thickBot="1" x14ac:dyDescent="0.2">
      <c r="A5" s="26">
        <v>4</v>
      </c>
      <c r="B5" s="26" t="s">
        <v>46</v>
      </c>
      <c r="C5" s="39">
        <f>'別紙（西体育館）'!$M$5</f>
        <v>0</v>
      </c>
      <c r="D5" s="39">
        <f>'別紙（西体育館）'!$M$8</f>
        <v>0</v>
      </c>
      <c r="E5" s="39">
        <f>'別紙（西体育館）'!$M$11</f>
        <v>0</v>
      </c>
      <c r="F5" s="39">
        <f>'別紙（西体育館）'!$M$14</f>
        <v>0</v>
      </c>
      <c r="G5" s="39">
        <f>'別紙（西体育館）'!$M$17</f>
        <v>0</v>
      </c>
      <c r="H5" s="39">
        <f>'別紙（西体育館）'!$M$20</f>
        <v>0</v>
      </c>
      <c r="I5" s="39">
        <f>'別紙（西体育館）'!$M$23</f>
        <v>0</v>
      </c>
      <c r="J5" s="39">
        <f>'別紙（西体育館）'!$M$26</f>
        <v>0</v>
      </c>
      <c r="K5" s="39">
        <f>'別紙（西体育館）'!$M$29</f>
        <v>0</v>
      </c>
      <c r="L5" s="39">
        <f>'別紙（西体育館）'!$M$32</f>
        <v>0</v>
      </c>
      <c r="M5" s="39">
        <f>'別紙（西体育館）'!$M$35</f>
        <v>0</v>
      </c>
      <c r="N5" s="39">
        <f>'別紙（西体育館）'!$M$38</f>
        <v>0</v>
      </c>
      <c r="O5" s="39">
        <f>'別紙（西体育館）'!$M$41</f>
        <v>0</v>
      </c>
      <c r="P5" s="39">
        <f>'別紙（西体育館）'!$M$44</f>
        <v>0</v>
      </c>
      <c r="Q5" s="39">
        <f>'別紙（西体育館）'!$M$47</f>
        <v>0</v>
      </c>
      <c r="R5" s="39">
        <f>'別紙（西体育館）'!$M$50</f>
        <v>0</v>
      </c>
      <c r="S5" s="39">
        <f>'別紙（西体育館）'!$M$53</f>
        <v>0</v>
      </c>
      <c r="T5" s="39">
        <f>'別紙（西体育館）'!$M$56</f>
        <v>0</v>
      </c>
      <c r="U5" s="38">
        <f>SUM(C5:T5)</f>
        <v>0</v>
      </c>
    </row>
    <row r="6" spans="1:21" ht="30" customHeight="1" thickTop="1" thickBot="1" x14ac:dyDescent="0.2">
      <c r="A6" s="101" t="s">
        <v>33</v>
      </c>
      <c r="B6" s="102"/>
      <c r="C6" s="41">
        <f t="shared" ref="C6:U6" si="0">SUM(C2:C5)</f>
        <v>0</v>
      </c>
      <c r="D6" s="41">
        <f t="shared" si="0"/>
        <v>0</v>
      </c>
      <c r="E6" s="41">
        <f t="shared" si="0"/>
        <v>0</v>
      </c>
      <c r="F6" s="41">
        <f t="shared" si="0"/>
        <v>0</v>
      </c>
      <c r="G6" s="41">
        <f t="shared" si="0"/>
        <v>0</v>
      </c>
      <c r="H6" s="41">
        <f t="shared" si="0"/>
        <v>0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41">
        <f t="shared" si="0"/>
        <v>0</v>
      </c>
      <c r="M6" s="40">
        <f t="shared" si="0"/>
        <v>0</v>
      </c>
      <c r="N6" s="41">
        <f t="shared" si="0"/>
        <v>0</v>
      </c>
      <c r="O6" s="41">
        <f t="shared" si="0"/>
        <v>0</v>
      </c>
      <c r="P6" s="41">
        <f t="shared" si="0"/>
        <v>0</v>
      </c>
      <c r="Q6" s="41">
        <f t="shared" si="0"/>
        <v>0</v>
      </c>
      <c r="R6" s="41">
        <f t="shared" si="0"/>
        <v>0</v>
      </c>
      <c r="S6" s="41">
        <f t="shared" si="0"/>
        <v>0</v>
      </c>
      <c r="T6" s="41">
        <f t="shared" si="0"/>
        <v>0</v>
      </c>
      <c r="U6" s="41">
        <f t="shared" si="0"/>
        <v>0</v>
      </c>
    </row>
    <row r="7" spans="1:21" ht="24.95" customHeight="1" thickTop="1" x14ac:dyDescent="0.15">
      <c r="B7" s="46" t="s">
        <v>51</v>
      </c>
      <c r="C7" s="47">
        <f>SUM(C3:C5)</f>
        <v>0</v>
      </c>
      <c r="D7" s="47">
        <f t="shared" ref="D7:U7" si="1">SUM(D3:D5)</f>
        <v>0</v>
      </c>
      <c r="E7" s="47">
        <f t="shared" si="1"/>
        <v>0</v>
      </c>
      <c r="F7" s="47">
        <f t="shared" si="1"/>
        <v>0</v>
      </c>
      <c r="G7" s="47">
        <f t="shared" si="1"/>
        <v>0</v>
      </c>
      <c r="H7" s="47">
        <f t="shared" si="1"/>
        <v>0</v>
      </c>
      <c r="I7" s="47">
        <f t="shared" si="1"/>
        <v>0</v>
      </c>
      <c r="J7" s="47">
        <f t="shared" si="1"/>
        <v>0</v>
      </c>
      <c r="K7" s="47">
        <f t="shared" si="1"/>
        <v>0</v>
      </c>
      <c r="L7" s="47">
        <f t="shared" si="1"/>
        <v>0</v>
      </c>
      <c r="M7" s="47">
        <f t="shared" si="1"/>
        <v>0</v>
      </c>
      <c r="N7" s="47">
        <f t="shared" si="1"/>
        <v>0</v>
      </c>
      <c r="O7" s="47">
        <f t="shared" si="1"/>
        <v>0</v>
      </c>
      <c r="P7" s="47">
        <f t="shared" si="1"/>
        <v>0</v>
      </c>
      <c r="Q7" s="47">
        <f t="shared" si="1"/>
        <v>0</v>
      </c>
      <c r="R7" s="47">
        <f t="shared" si="1"/>
        <v>0</v>
      </c>
      <c r="S7" s="47">
        <f t="shared" si="1"/>
        <v>0</v>
      </c>
      <c r="T7" s="47">
        <f t="shared" si="1"/>
        <v>0</v>
      </c>
      <c r="U7" s="47">
        <f t="shared" si="1"/>
        <v>0</v>
      </c>
    </row>
    <row r="8" spans="1:21" ht="18.600000000000001" customHeight="1" x14ac:dyDescent="0.15">
      <c r="C8" s="103"/>
      <c r="D8" s="103"/>
      <c r="E8" s="103"/>
      <c r="F8" s="103"/>
      <c r="G8" s="42"/>
      <c r="H8" s="103"/>
      <c r="I8" s="103"/>
      <c r="J8" s="103"/>
      <c r="K8" s="103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ht="30" customHeight="1" x14ac:dyDescent="0.15"/>
    <row r="10" spans="1:21" ht="30" customHeight="1" x14ac:dyDescent="0.15"/>
    <row r="11" spans="1:21" ht="30" customHeight="1" x14ac:dyDescent="0.15"/>
    <row r="12" spans="1:21" ht="30" customHeight="1" x14ac:dyDescent="0.15"/>
  </sheetData>
  <sheetProtection algorithmName="SHA-512" hashValue="bpnVCQ6FthIBBb61K0W0Se63Cj7FmvgG+fBDmki72uiQfayKe2YyeQhpM++bgZwjNdYgDtdbG2RVBzgZOTjVsA==" saltValue="3tHjO0dxmQrtXs7g2qPoJQ==" spinCount="100000" sheet="1" objects="1" scenarios="1" selectLockedCells="1" selectUnlockedCells="1"/>
  <mergeCells count="3">
    <mergeCell ref="A6:B6"/>
    <mergeCell ref="C8:F8"/>
    <mergeCell ref="H8:K8"/>
  </mergeCells>
  <phoneticPr fontId="7"/>
  <pageMargins left="0.7" right="0.7" top="0.75" bottom="0.75" header="0.3" footer="0.3"/>
  <pageSetup paperSize="9" scale="63" orientation="landscape" r:id="rId1"/>
  <headerFooter>
    <oddHeader>&amp;R
総括表明細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62"/>
  <sheetViews>
    <sheetView zoomScaleNormal="100" workbookViewId="0">
      <selection activeCell="Q58" sqref="Q58"/>
    </sheetView>
  </sheetViews>
  <sheetFormatPr defaultRowHeight="13.5" x14ac:dyDescent="0.15"/>
  <cols>
    <col min="1" max="1" width="19.125" style="49" customWidth="1"/>
    <col min="2" max="2" width="4.375" style="49" customWidth="1"/>
    <col min="3" max="3" width="3.375" style="49" bestFit="1" customWidth="1"/>
    <col min="4" max="4" width="12.875" style="50" customWidth="1"/>
    <col min="5" max="6" width="3.375" style="49" bestFit="1" customWidth="1"/>
    <col min="7" max="7" width="7.875" style="49" customWidth="1"/>
    <col min="8" max="8" width="14.75" style="49" customWidth="1"/>
    <col min="9" max="9" width="15.125" style="50" customWidth="1"/>
    <col min="10" max="10" width="2.75" style="53" customWidth="1"/>
    <col min="11" max="11" width="3.5" style="49" customWidth="1"/>
    <col min="12" max="12" width="2.375" style="49" customWidth="1"/>
    <col min="13" max="13" width="15.625" style="49" customWidth="1"/>
    <col min="14" max="14" width="3.125" style="49" customWidth="1"/>
    <col min="15" max="15" width="1.375" style="49" customWidth="1"/>
    <col min="16" max="16384" width="9" style="49"/>
  </cols>
  <sheetData>
    <row r="1" spans="1:15" ht="19.5" customHeight="1" x14ac:dyDescent="0.15">
      <c r="J1" s="104"/>
      <c r="K1" s="104"/>
      <c r="L1" s="51"/>
      <c r="M1" s="105" t="s">
        <v>30</v>
      </c>
      <c r="N1" s="105"/>
      <c r="O1" s="105"/>
    </row>
    <row r="2" spans="1:15" ht="22.5" customHeight="1" thickBot="1" x14ac:dyDescent="0.2">
      <c r="A2" s="52" t="s">
        <v>42</v>
      </c>
    </row>
    <row r="3" spans="1:15" ht="22.5" customHeight="1" thickBot="1" x14ac:dyDescent="0.2">
      <c r="A3" s="54" t="s">
        <v>0</v>
      </c>
      <c r="B3" s="106" t="s">
        <v>28</v>
      </c>
      <c r="C3" s="107"/>
      <c r="D3" s="107"/>
      <c r="E3" s="107"/>
      <c r="F3" s="107"/>
      <c r="G3" s="107"/>
      <c r="H3" s="107"/>
      <c r="I3" s="107"/>
      <c r="J3" s="107"/>
      <c r="K3" s="108"/>
      <c r="L3" s="106" t="s">
        <v>29</v>
      </c>
      <c r="M3" s="107"/>
      <c r="N3" s="107"/>
      <c r="O3" s="108"/>
    </row>
    <row r="4" spans="1:15" ht="21" customHeight="1" x14ac:dyDescent="0.2">
      <c r="A4" s="109" t="s">
        <v>52</v>
      </c>
      <c r="B4" s="55" t="s">
        <v>2</v>
      </c>
      <c r="C4" s="56" t="s">
        <v>1</v>
      </c>
      <c r="D4" s="2">
        <f>単価表※ここの黄色セルに入力!$F$26</f>
        <v>0</v>
      </c>
      <c r="E4" s="2" t="s">
        <v>4</v>
      </c>
      <c r="F4" s="1" t="s">
        <v>3</v>
      </c>
      <c r="G4" s="57">
        <v>638</v>
      </c>
      <c r="H4" s="1" t="s">
        <v>31</v>
      </c>
      <c r="I4" s="58">
        <f>D4*G4*0.85</f>
        <v>0</v>
      </c>
      <c r="J4" s="59" t="s">
        <v>4</v>
      </c>
      <c r="K4" s="60"/>
      <c r="L4" s="61"/>
      <c r="M4" s="62"/>
      <c r="N4" s="62"/>
      <c r="O4" s="60"/>
    </row>
    <row r="5" spans="1:15" ht="21" x14ac:dyDescent="0.2">
      <c r="A5" s="109"/>
      <c r="B5" s="55" t="s">
        <v>5</v>
      </c>
      <c r="C5" s="63" t="s">
        <v>1</v>
      </c>
      <c r="D5" s="64">
        <f>単価表※ここの黄色セルに入力!$F$31</f>
        <v>0</v>
      </c>
      <c r="E5" s="59" t="s">
        <v>4</v>
      </c>
      <c r="F5" s="1" t="s">
        <v>3</v>
      </c>
      <c r="G5" s="65">
        <v>61596</v>
      </c>
      <c r="H5" s="62" t="s">
        <v>7</v>
      </c>
      <c r="I5" s="66">
        <f>D5*G5</f>
        <v>0</v>
      </c>
      <c r="J5" s="59" t="s">
        <v>4</v>
      </c>
      <c r="K5" s="60"/>
      <c r="L5" s="61"/>
      <c r="M5" s="67">
        <f>ROUNDDOWN(I4+I5,0)</f>
        <v>0</v>
      </c>
      <c r="N5" s="63" t="s">
        <v>4</v>
      </c>
      <c r="O5" s="60"/>
    </row>
    <row r="6" spans="1:15" ht="11.25" customHeight="1" thickBot="1" x14ac:dyDescent="0.25">
      <c r="A6" s="110"/>
      <c r="B6" s="68"/>
      <c r="C6" s="69"/>
      <c r="D6" s="70"/>
      <c r="E6" s="71"/>
      <c r="F6" s="3"/>
      <c r="G6" s="72"/>
      <c r="H6" s="69"/>
      <c r="I6" s="73"/>
      <c r="J6" s="71"/>
      <c r="K6" s="74"/>
      <c r="L6" s="75"/>
      <c r="M6" s="69"/>
      <c r="N6" s="69"/>
      <c r="O6" s="74"/>
    </row>
    <row r="7" spans="1:15" ht="21" customHeight="1" x14ac:dyDescent="0.2">
      <c r="A7" s="109" t="s">
        <v>53</v>
      </c>
      <c r="B7" s="55" t="s">
        <v>2</v>
      </c>
      <c r="C7" s="56" t="s">
        <v>1</v>
      </c>
      <c r="D7" s="2">
        <f>単価表※ここの黄色セルに入力!$F$26</f>
        <v>0</v>
      </c>
      <c r="E7" s="2" t="s">
        <v>4</v>
      </c>
      <c r="F7" s="1" t="s">
        <v>3</v>
      </c>
      <c r="G7" s="57">
        <f>$G$4</f>
        <v>638</v>
      </c>
      <c r="H7" s="1" t="s">
        <v>31</v>
      </c>
      <c r="I7" s="58">
        <f>D7*G7*0.85</f>
        <v>0</v>
      </c>
      <c r="J7" s="59" t="s">
        <v>4</v>
      </c>
      <c r="K7" s="60"/>
      <c r="L7" s="61"/>
      <c r="M7" s="62"/>
      <c r="N7" s="62"/>
      <c r="O7" s="60"/>
    </row>
    <row r="8" spans="1:15" ht="21" x14ac:dyDescent="0.2">
      <c r="A8" s="109"/>
      <c r="B8" s="55" t="s">
        <v>5</v>
      </c>
      <c r="C8" s="63" t="s">
        <v>1</v>
      </c>
      <c r="D8" s="64">
        <f>単価表※ここの黄色セルに入力!$F$31</f>
        <v>0</v>
      </c>
      <c r="E8" s="59" t="s">
        <v>4</v>
      </c>
      <c r="F8" s="1" t="s">
        <v>3</v>
      </c>
      <c r="G8" s="65">
        <v>48439</v>
      </c>
      <c r="H8" s="62" t="s">
        <v>7</v>
      </c>
      <c r="I8" s="66">
        <f>D8*G8</f>
        <v>0</v>
      </c>
      <c r="J8" s="59" t="s">
        <v>4</v>
      </c>
      <c r="K8" s="60"/>
      <c r="L8" s="61"/>
      <c r="M8" s="67">
        <f>ROUNDDOWN(I7+I8,0)</f>
        <v>0</v>
      </c>
      <c r="N8" s="63" t="s">
        <v>4</v>
      </c>
      <c r="O8" s="60"/>
    </row>
    <row r="9" spans="1:15" ht="11.25" customHeight="1" thickBot="1" x14ac:dyDescent="0.25">
      <c r="A9" s="110"/>
      <c r="B9" s="68"/>
      <c r="C9" s="69"/>
      <c r="D9" s="70"/>
      <c r="E9" s="71"/>
      <c r="F9" s="3"/>
      <c r="G9" s="72"/>
      <c r="H9" s="69"/>
      <c r="I9" s="73"/>
      <c r="J9" s="71"/>
      <c r="K9" s="74"/>
      <c r="L9" s="75"/>
      <c r="M9" s="69"/>
      <c r="N9" s="69"/>
      <c r="O9" s="74"/>
    </row>
    <row r="10" spans="1:15" ht="21" customHeight="1" x14ac:dyDescent="0.2">
      <c r="A10" s="109" t="s">
        <v>54</v>
      </c>
      <c r="B10" s="55" t="s">
        <v>2</v>
      </c>
      <c r="C10" s="56" t="s">
        <v>1</v>
      </c>
      <c r="D10" s="2">
        <f>単価表※ここの黄色セルに入力!$F$26</f>
        <v>0</v>
      </c>
      <c r="E10" s="2" t="s">
        <v>4</v>
      </c>
      <c r="F10" s="1" t="s">
        <v>3</v>
      </c>
      <c r="G10" s="57">
        <f>$G$4</f>
        <v>638</v>
      </c>
      <c r="H10" s="1" t="s">
        <v>31</v>
      </c>
      <c r="I10" s="58">
        <f>D10*G10*0.85</f>
        <v>0</v>
      </c>
      <c r="J10" s="59" t="s">
        <v>4</v>
      </c>
      <c r="K10" s="60"/>
      <c r="L10" s="61"/>
      <c r="M10" s="62"/>
      <c r="N10" s="62"/>
      <c r="O10" s="60"/>
    </row>
    <row r="11" spans="1:15" ht="21" x14ac:dyDescent="0.2">
      <c r="A11" s="109"/>
      <c r="B11" s="55" t="s">
        <v>5</v>
      </c>
      <c r="C11" s="63" t="s">
        <v>1</v>
      </c>
      <c r="D11" s="64">
        <f>単価表※ここの黄色セルに入力!$F$31</f>
        <v>0</v>
      </c>
      <c r="E11" s="59" t="s">
        <v>4</v>
      </c>
      <c r="F11" s="1" t="s">
        <v>3</v>
      </c>
      <c r="G11" s="65">
        <v>63461</v>
      </c>
      <c r="H11" s="62" t="s">
        <v>7</v>
      </c>
      <c r="I11" s="66">
        <f>D11*G11</f>
        <v>0</v>
      </c>
      <c r="J11" s="59" t="s">
        <v>4</v>
      </c>
      <c r="K11" s="60"/>
      <c r="L11" s="61"/>
      <c r="M11" s="67">
        <f>ROUNDDOWN(I10+I11,0)</f>
        <v>0</v>
      </c>
      <c r="N11" s="63" t="s">
        <v>4</v>
      </c>
      <c r="O11" s="60"/>
    </row>
    <row r="12" spans="1:15" ht="11.25" customHeight="1" thickBot="1" x14ac:dyDescent="0.25">
      <c r="A12" s="110"/>
      <c r="B12" s="68"/>
      <c r="C12" s="69"/>
      <c r="D12" s="70"/>
      <c r="E12" s="71"/>
      <c r="F12" s="3"/>
      <c r="G12" s="72"/>
      <c r="H12" s="69"/>
      <c r="I12" s="73"/>
      <c r="J12" s="71"/>
      <c r="K12" s="74"/>
      <c r="L12" s="75"/>
      <c r="M12" s="69"/>
      <c r="N12" s="69"/>
      <c r="O12" s="74"/>
    </row>
    <row r="13" spans="1:15" ht="21" customHeight="1" x14ac:dyDescent="0.2">
      <c r="A13" s="109" t="s">
        <v>55</v>
      </c>
      <c r="B13" s="55" t="s">
        <v>2</v>
      </c>
      <c r="C13" s="56" t="s">
        <v>1</v>
      </c>
      <c r="D13" s="2">
        <f>単価表※ここの黄色セルに入力!$F$26</f>
        <v>0</v>
      </c>
      <c r="E13" s="2" t="s">
        <v>4</v>
      </c>
      <c r="F13" s="1" t="s">
        <v>3</v>
      </c>
      <c r="G13" s="57">
        <f>$G$4</f>
        <v>638</v>
      </c>
      <c r="H13" s="1" t="s">
        <v>31</v>
      </c>
      <c r="I13" s="58">
        <f>D13*G13*0.85</f>
        <v>0</v>
      </c>
      <c r="J13" s="59" t="s">
        <v>4</v>
      </c>
      <c r="K13" s="60"/>
      <c r="L13" s="61"/>
      <c r="M13" s="62"/>
      <c r="N13" s="62"/>
      <c r="O13" s="60"/>
    </row>
    <row r="14" spans="1:15" ht="21" x14ac:dyDescent="0.2">
      <c r="A14" s="109"/>
      <c r="B14" s="55" t="s">
        <v>5</v>
      </c>
      <c r="C14" s="63" t="s">
        <v>1</v>
      </c>
      <c r="D14" s="64">
        <f>単価表※ここの黄色セルに入力!$F$31</f>
        <v>0</v>
      </c>
      <c r="E14" s="59" t="s">
        <v>4</v>
      </c>
      <c r="F14" s="1" t="s">
        <v>3</v>
      </c>
      <c r="G14" s="65">
        <v>80832</v>
      </c>
      <c r="H14" s="62" t="s">
        <v>7</v>
      </c>
      <c r="I14" s="66">
        <f>D14*G14</f>
        <v>0</v>
      </c>
      <c r="J14" s="59" t="s">
        <v>4</v>
      </c>
      <c r="K14" s="60"/>
      <c r="L14" s="61"/>
      <c r="M14" s="67">
        <f>ROUNDDOWN(I13+I14,0)</f>
        <v>0</v>
      </c>
      <c r="N14" s="63" t="s">
        <v>4</v>
      </c>
      <c r="O14" s="60"/>
    </row>
    <row r="15" spans="1:15" ht="11.25" customHeight="1" thickBot="1" x14ac:dyDescent="0.25">
      <c r="A15" s="110"/>
      <c r="B15" s="68"/>
      <c r="C15" s="69"/>
      <c r="D15" s="70"/>
      <c r="E15" s="71"/>
      <c r="F15" s="3"/>
      <c r="G15" s="72"/>
      <c r="H15" s="69"/>
      <c r="I15" s="73"/>
      <c r="J15" s="71"/>
      <c r="K15" s="74"/>
      <c r="L15" s="75"/>
      <c r="M15" s="69"/>
      <c r="N15" s="69"/>
      <c r="O15" s="74"/>
    </row>
    <row r="16" spans="1:15" ht="21" customHeight="1" x14ac:dyDescent="0.2">
      <c r="A16" s="109" t="s">
        <v>56</v>
      </c>
      <c r="B16" s="55" t="s">
        <v>2</v>
      </c>
      <c r="C16" s="56" t="s">
        <v>1</v>
      </c>
      <c r="D16" s="2">
        <f>単価表※ここの黄色セルに入力!$F$26</f>
        <v>0</v>
      </c>
      <c r="E16" s="2" t="s">
        <v>4</v>
      </c>
      <c r="F16" s="1" t="s">
        <v>3</v>
      </c>
      <c r="G16" s="57">
        <f>$G$4</f>
        <v>638</v>
      </c>
      <c r="H16" s="1" t="s">
        <v>31</v>
      </c>
      <c r="I16" s="58">
        <f>D16*G16*0.85</f>
        <v>0</v>
      </c>
      <c r="J16" s="59" t="s">
        <v>4</v>
      </c>
      <c r="K16" s="60"/>
      <c r="L16" s="61"/>
      <c r="M16" s="62"/>
      <c r="N16" s="62"/>
      <c r="O16" s="60"/>
    </row>
    <row r="17" spans="1:15" ht="21" x14ac:dyDescent="0.2">
      <c r="A17" s="109"/>
      <c r="B17" s="55" t="s">
        <v>72</v>
      </c>
      <c r="C17" s="63" t="s">
        <v>1</v>
      </c>
      <c r="D17" s="64">
        <f>単価表※ここの黄色セルに入力!$F$35</f>
        <v>0</v>
      </c>
      <c r="E17" s="59" t="s">
        <v>4</v>
      </c>
      <c r="F17" s="1" t="s">
        <v>3</v>
      </c>
      <c r="G17" s="65">
        <v>143330</v>
      </c>
      <c r="H17" s="62" t="s">
        <v>7</v>
      </c>
      <c r="I17" s="66">
        <f>D17*G17</f>
        <v>0</v>
      </c>
      <c r="J17" s="59" t="s">
        <v>4</v>
      </c>
      <c r="K17" s="60"/>
      <c r="L17" s="61"/>
      <c r="M17" s="67">
        <f>ROUNDDOWN(I16+I17,0)</f>
        <v>0</v>
      </c>
      <c r="N17" s="63" t="s">
        <v>4</v>
      </c>
      <c r="O17" s="60"/>
    </row>
    <row r="18" spans="1:15" ht="11.25" customHeight="1" thickBot="1" x14ac:dyDescent="0.25">
      <c r="A18" s="110"/>
      <c r="B18" s="68"/>
      <c r="C18" s="69"/>
      <c r="D18" s="70"/>
      <c r="E18" s="71"/>
      <c r="F18" s="3"/>
      <c r="G18" s="72"/>
      <c r="H18" s="69"/>
      <c r="I18" s="73"/>
      <c r="J18" s="71"/>
      <c r="K18" s="74"/>
      <c r="L18" s="75"/>
      <c r="M18" s="69"/>
      <c r="N18" s="69"/>
      <c r="O18" s="74"/>
    </row>
    <row r="19" spans="1:15" ht="21" customHeight="1" x14ac:dyDescent="0.2">
      <c r="A19" s="109" t="s">
        <v>57</v>
      </c>
      <c r="B19" s="55" t="s">
        <v>2</v>
      </c>
      <c r="C19" s="56" t="s">
        <v>1</v>
      </c>
      <c r="D19" s="2">
        <f>単価表※ここの黄色セルに入力!$F$26</f>
        <v>0</v>
      </c>
      <c r="E19" s="2" t="s">
        <v>4</v>
      </c>
      <c r="F19" s="1" t="s">
        <v>3</v>
      </c>
      <c r="G19" s="57">
        <f>$G$4</f>
        <v>638</v>
      </c>
      <c r="H19" s="1" t="s">
        <v>31</v>
      </c>
      <c r="I19" s="58">
        <f>D19*G19*0.85</f>
        <v>0</v>
      </c>
      <c r="J19" s="59" t="s">
        <v>4</v>
      </c>
      <c r="K19" s="60"/>
      <c r="L19" s="61"/>
      <c r="M19" s="62"/>
      <c r="N19" s="62"/>
      <c r="O19" s="60"/>
    </row>
    <row r="20" spans="1:15" ht="21" customHeight="1" x14ac:dyDescent="0.2">
      <c r="A20" s="109"/>
      <c r="B20" s="55" t="s">
        <v>6</v>
      </c>
      <c r="C20" s="63" t="s">
        <v>1</v>
      </c>
      <c r="D20" s="64">
        <f>単価表※ここの黄色セルに入力!$F$35</f>
        <v>0</v>
      </c>
      <c r="E20" s="59" t="s">
        <v>4</v>
      </c>
      <c r="F20" s="1" t="s">
        <v>3</v>
      </c>
      <c r="G20" s="65">
        <v>144679</v>
      </c>
      <c r="H20" s="62" t="s">
        <v>7</v>
      </c>
      <c r="I20" s="66">
        <f>D20*G20</f>
        <v>0</v>
      </c>
      <c r="J20" s="59" t="s">
        <v>4</v>
      </c>
      <c r="K20" s="60"/>
      <c r="L20" s="61"/>
      <c r="M20" s="67">
        <f>ROUNDDOWN(I19+I20,0)</f>
        <v>0</v>
      </c>
      <c r="N20" s="63" t="s">
        <v>4</v>
      </c>
      <c r="O20" s="60"/>
    </row>
    <row r="21" spans="1:15" ht="11.25" customHeight="1" thickBot="1" x14ac:dyDescent="0.25">
      <c r="A21" s="110"/>
      <c r="B21" s="68"/>
      <c r="C21" s="69"/>
      <c r="D21" s="70"/>
      <c r="E21" s="71"/>
      <c r="F21" s="3"/>
      <c r="G21" s="72"/>
      <c r="H21" s="69"/>
      <c r="I21" s="73"/>
      <c r="J21" s="71"/>
      <c r="K21" s="74"/>
      <c r="L21" s="75"/>
      <c r="M21" s="69"/>
      <c r="N21" s="69"/>
      <c r="O21" s="74"/>
    </row>
    <row r="22" spans="1:15" ht="21" customHeight="1" x14ac:dyDescent="0.2">
      <c r="A22" s="109" t="s">
        <v>58</v>
      </c>
      <c r="B22" s="55" t="s">
        <v>2</v>
      </c>
      <c r="C22" s="56" t="s">
        <v>1</v>
      </c>
      <c r="D22" s="2">
        <f>単価表※ここの黄色セルに入力!$F$26</f>
        <v>0</v>
      </c>
      <c r="E22" s="2" t="s">
        <v>4</v>
      </c>
      <c r="F22" s="1" t="s">
        <v>3</v>
      </c>
      <c r="G22" s="57">
        <f>$G$4</f>
        <v>638</v>
      </c>
      <c r="H22" s="1" t="s">
        <v>31</v>
      </c>
      <c r="I22" s="58">
        <f>D22*G22*0.85</f>
        <v>0</v>
      </c>
      <c r="J22" s="59" t="s">
        <v>4</v>
      </c>
      <c r="K22" s="60"/>
      <c r="L22" s="61"/>
      <c r="M22" s="62"/>
      <c r="N22" s="62"/>
      <c r="O22" s="60"/>
    </row>
    <row r="23" spans="1:15" ht="21" customHeight="1" x14ac:dyDescent="0.2">
      <c r="A23" s="109"/>
      <c r="B23" s="55" t="s">
        <v>6</v>
      </c>
      <c r="C23" s="63" t="s">
        <v>1</v>
      </c>
      <c r="D23" s="64">
        <f>単価表※ここの黄色セルに入力!$F$35</f>
        <v>0</v>
      </c>
      <c r="E23" s="59" t="s">
        <v>4</v>
      </c>
      <c r="F23" s="1" t="s">
        <v>3</v>
      </c>
      <c r="G23" s="65">
        <v>91702</v>
      </c>
      <c r="H23" s="62" t="s">
        <v>7</v>
      </c>
      <c r="I23" s="66">
        <f>D23*G23</f>
        <v>0</v>
      </c>
      <c r="J23" s="59" t="s">
        <v>4</v>
      </c>
      <c r="K23" s="60"/>
      <c r="L23" s="61"/>
      <c r="M23" s="67">
        <f>ROUNDDOWN(I22+I23,0)</f>
        <v>0</v>
      </c>
      <c r="N23" s="63" t="s">
        <v>4</v>
      </c>
      <c r="O23" s="60"/>
    </row>
    <row r="24" spans="1:15" ht="11.25" customHeight="1" thickBot="1" x14ac:dyDescent="0.25">
      <c r="A24" s="110"/>
      <c r="B24" s="68"/>
      <c r="C24" s="69"/>
      <c r="D24" s="70"/>
      <c r="E24" s="71"/>
      <c r="F24" s="3"/>
      <c r="G24" s="72"/>
      <c r="H24" s="69"/>
      <c r="I24" s="73"/>
      <c r="J24" s="71"/>
      <c r="K24" s="74"/>
      <c r="L24" s="75"/>
      <c r="M24" s="69"/>
      <c r="N24" s="69"/>
      <c r="O24" s="74"/>
    </row>
    <row r="25" spans="1:15" ht="21" customHeight="1" x14ac:dyDescent="0.2">
      <c r="A25" s="109" t="s">
        <v>59</v>
      </c>
      <c r="B25" s="55" t="s">
        <v>74</v>
      </c>
      <c r="C25" s="56" t="s">
        <v>75</v>
      </c>
      <c r="D25" s="2">
        <f>単価表※ここの黄色セルに入力!$F$26</f>
        <v>0</v>
      </c>
      <c r="E25" s="2" t="s">
        <v>12</v>
      </c>
      <c r="F25" s="1" t="s">
        <v>3</v>
      </c>
      <c r="G25" s="57">
        <f>$G$4</f>
        <v>638</v>
      </c>
      <c r="H25" s="1" t="s">
        <v>31</v>
      </c>
      <c r="I25" s="58">
        <f>D25*G25*0.85</f>
        <v>0</v>
      </c>
      <c r="J25" s="59" t="s">
        <v>4</v>
      </c>
      <c r="K25" s="60"/>
      <c r="L25" s="61"/>
      <c r="M25" s="62"/>
      <c r="N25" s="62"/>
      <c r="O25" s="60"/>
    </row>
    <row r="26" spans="1:15" ht="21" customHeight="1" x14ac:dyDescent="0.2">
      <c r="A26" s="109"/>
      <c r="B26" s="55" t="s">
        <v>73</v>
      </c>
      <c r="C26" s="63" t="s">
        <v>75</v>
      </c>
      <c r="D26" s="64">
        <f>単価表※ここの黄色セルに入力!$F$31</f>
        <v>0</v>
      </c>
      <c r="E26" s="59" t="s">
        <v>12</v>
      </c>
      <c r="F26" s="1" t="s">
        <v>3</v>
      </c>
      <c r="G26" s="65">
        <v>60300</v>
      </c>
      <c r="H26" s="62" t="s">
        <v>7</v>
      </c>
      <c r="I26" s="66">
        <f>D26*G26</f>
        <v>0</v>
      </c>
      <c r="J26" s="59" t="s">
        <v>4</v>
      </c>
      <c r="K26" s="60"/>
      <c r="L26" s="61"/>
      <c r="M26" s="67">
        <f>ROUNDDOWN(I25+I26,0)</f>
        <v>0</v>
      </c>
      <c r="N26" s="63" t="s">
        <v>4</v>
      </c>
      <c r="O26" s="60"/>
    </row>
    <row r="27" spans="1:15" ht="11.25" customHeight="1" thickBot="1" x14ac:dyDescent="0.25">
      <c r="A27" s="110"/>
      <c r="B27" s="68"/>
      <c r="C27" s="69"/>
      <c r="D27" s="70"/>
      <c r="E27" s="71"/>
      <c r="F27" s="3"/>
      <c r="G27" s="72"/>
      <c r="H27" s="69"/>
      <c r="I27" s="73"/>
      <c r="J27" s="71"/>
      <c r="K27" s="74"/>
      <c r="L27" s="75"/>
      <c r="M27" s="69"/>
      <c r="N27" s="69"/>
      <c r="O27" s="74"/>
    </row>
    <row r="28" spans="1:15" ht="21" customHeight="1" x14ac:dyDescent="0.2">
      <c r="A28" s="109" t="s">
        <v>60</v>
      </c>
      <c r="B28" s="55" t="s">
        <v>74</v>
      </c>
      <c r="C28" s="56" t="s">
        <v>75</v>
      </c>
      <c r="D28" s="2">
        <f>単価表※ここの黄色セルに入力!$F$26</f>
        <v>0</v>
      </c>
      <c r="E28" s="2" t="s">
        <v>12</v>
      </c>
      <c r="F28" s="1" t="s">
        <v>3</v>
      </c>
      <c r="G28" s="57">
        <f>$G$4</f>
        <v>638</v>
      </c>
      <c r="H28" s="1" t="s">
        <v>31</v>
      </c>
      <c r="I28" s="58">
        <f>D28*G28*0.85</f>
        <v>0</v>
      </c>
      <c r="J28" s="59" t="s">
        <v>4</v>
      </c>
      <c r="K28" s="60"/>
      <c r="L28" s="61"/>
      <c r="M28" s="62"/>
      <c r="N28" s="62"/>
      <c r="O28" s="60"/>
    </row>
    <row r="29" spans="1:15" ht="21" customHeight="1" x14ac:dyDescent="0.2">
      <c r="A29" s="109"/>
      <c r="B29" s="55" t="s">
        <v>73</v>
      </c>
      <c r="C29" s="63" t="s">
        <v>75</v>
      </c>
      <c r="D29" s="64">
        <f>単価表※ここの黄色セルに入力!$F$31</f>
        <v>0</v>
      </c>
      <c r="E29" s="59" t="s">
        <v>12</v>
      </c>
      <c r="F29" s="1" t="s">
        <v>3</v>
      </c>
      <c r="G29" s="65">
        <v>47628</v>
      </c>
      <c r="H29" s="62" t="s">
        <v>7</v>
      </c>
      <c r="I29" s="66">
        <f>D29*G29</f>
        <v>0</v>
      </c>
      <c r="J29" s="59" t="s">
        <v>4</v>
      </c>
      <c r="K29" s="60"/>
      <c r="L29" s="61"/>
      <c r="M29" s="67">
        <f>ROUNDDOWN(I28+I29,0)</f>
        <v>0</v>
      </c>
      <c r="N29" s="63" t="s">
        <v>4</v>
      </c>
      <c r="O29" s="60"/>
    </row>
    <row r="30" spans="1:15" ht="11.25" customHeight="1" thickBot="1" x14ac:dyDescent="0.25">
      <c r="A30" s="110"/>
      <c r="B30" s="68"/>
      <c r="C30" s="69"/>
      <c r="D30" s="70"/>
      <c r="E30" s="71"/>
      <c r="F30" s="3"/>
      <c r="G30" s="72"/>
      <c r="H30" s="69"/>
      <c r="I30" s="73"/>
      <c r="J30" s="71"/>
      <c r="K30" s="74"/>
      <c r="L30" s="75"/>
      <c r="M30" s="69"/>
      <c r="N30" s="69"/>
      <c r="O30" s="74"/>
    </row>
    <row r="31" spans="1:15" ht="21" customHeight="1" x14ac:dyDescent="0.2">
      <c r="A31" s="109" t="s">
        <v>61</v>
      </c>
      <c r="B31" s="55" t="s">
        <v>74</v>
      </c>
      <c r="C31" s="56" t="s">
        <v>75</v>
      </c>
      <c r="D31" s="2">
        <f>単価表※ここの黄色セルに入力!$F$26</f>
        <v>0</v>
      </c>
      <c r="E31" s="2" t="s">
        <v>12</v>
      </c>
      <c r="F31" s="1" t="s">
        <v>3</v>
      </c>
      <c r="G31" s="57">
        <f>$G$4</f>
        <v>638</v>
      </c>
      <c r="H31" s="1" t="s">
        <v>31</v>
      </c>
      <c r="I31" s="58">
        <f>D31*G31*0.85</f>
        <v>0</v>
      </c>
      <c r="J31" s="59" t="s">
        <v>4</v>
      </c>
      <c r="K31" s="60"/>
      <c r="L31" s="61"/>
      <c r="M31" s="62"/>
      <c r="N31" s="62"/>
      <c r="O31" s="60"/>
    </row>
    <row r="32" spans="1:15" ht="21" customHeight="1" x14ac:dyDescent="0.2">
      <c r="A32" s="109"/>
      <c r="B32" s="55" t="s">
        <v>73</v>
      </c>
      <c r="C32" s="63" t="s">
        <v>75</v>
      </c>
      <c r="D32" s="64">
        <f>単価表※ここの黄色セルに入力!$F$31</f>
        <v>0</v>
      </c>
      <c r="E32" s="59" t="s">
        <v>12</v>
      </c>
      <c r="F32" s="1" t="s">
        <v>3</v>
      </c>
      <c r="G32" s="65">
        <v>53993</v>
      </c>
      <c r="H32" s="62" t="s">
        <v>7</v>
      </c>
      <c r="I32" s="66">
        <f>D32*G32</f>
        <v>0</v>
      </c>
      <c r="J32" s="59" t="s">
        <v>4</v>
      </c>
      <c r="K32" s="60"/>
      <c r="L32" s="61"/>
      <c r="M32" s="67">
        <f>ROUNDDOWN(I31+I32,0)</f>
        <v>0</v>
      </c>
      <c r="N32" s="63" t="s">
        <v>4</v>
      </c>
      <c r="O32" s="60"/>
    </row>
    <row r="33" spans="1:15" ht="11.25" customHeight="1" thickBot="1" x14ac:dyDescent="0.25">
      <c r="A33" s="110"/>
      <c r="B33" s="68"/>
      <c r="C33" s="69"/>
      <c r="D33" s="70"/>
      <c r="E33" s="71"/>
      <c r="F33" s="3"/>
      <c r="G33" s="72"/>
      <c r="H33" s="69"/>
      <c r="I33" s="73"/>
      <c r="J33" s="71"/>
      <c r="K33" s="74"/>
      <c r="L33" s="75"/>
      <c r="M33" s="69"/>
      <c r="N33" s="69"/>
      <c r="O33" s="74"/>
    </row>
    <row r="34" spans="1:15" ht="21" customHeight="1" x14ac:dyDescent="0.2">
      <c r="A34" s="109" t="s">
        <v>62</v>
      </c>
      <c r="B34" s="55" t="s">
        <v>74</v>
      </c>
      <c r="C34" s="56" t="s">
        <v>75</v>
      </c>
      <c r="D34" s="2">
        <f>単価表※ここの黄色セルに入力!$F$26</f>
        <v>0</v>
      </c>
      <c r="E34" s="2" t="s">
        <v>12</v>
      </c>
      <c r="F34" s="1" t="s">
        <v>3</v>
      </c>
      <c r="G34" s="57">
        <f>$G$4</f>
        <v>638</v>
      </c>
      <c r="H34" s="1" t="s">
        <v>31</v>
      </c>
      <c r="I34" s="58">
        <f>D34*G34*0.85</f>
        <v>0</v>
      </c>
      <c r="J34" s="59" t="s">
        <v>4</v>
      </c>
      <c r="K34" s="60"/>
      <c r="L34" s="61"/>
      <c r="M34" s="62"/>
      <c r="N34" s="62"/>
      <c r="O34" s="60"/>
    </row>
    <row r="35" spans="1:15" ht="21" customHeight="1" x14ac:dyDescent="0.2">
      <c r="A35" s="109"/>
      <c r="B35" s="55" t="s">
        <v>73</v>
      </c>
      <c r="C35" s="63" t="s">
        <v>75</v>
      </c>
      <c r="D35" s="64">
        <f>単価表※ここの黄色セルに入力!$F$31</f>
        <v>0</v>
      </c>
      <c r="E35" s="59" t="s">
        <v>12</v>
      </c>
      <c r="F35" s="1" t="s">
        <v>3</v>
      </c>
      <c r="G35" s="65">
        <v>66190</v>
      </c>
      <c r="H35" s="62" t="s">
        <v>7</v>
      </c>
      <c r="I35" s="66">
        <f>D35*G35</f>
        <v>0</v>
      </c>
      <c r="J35" s="59" t="s">
        <v>4</v>
      </c>
      <c r="K35" s="60"/>
      <c r="L35" s="61"/>
      <c r="M35" s="67">
        <f>ROUNDDOWN(I34+I35,0)</f>
        <v>0</v>
      </c>
      <c r="N35" s="63" t="s">
        <v>4</v>
      </c>
      <c r="O35" s="60"/>
    </row>
    <row r="36" spans="1:15" ht="11.25" customHeight="1" thickBot="1" x14ac:dyDescent="0.25">
      <c r="A36" s="110"/>
      <c r="B36" s="68"/>
      <c r="C36" s="69"/>
      <c r="D36" s="70"/>
      <c r="E36" s="71"/>
      <c r="F36" s="3"/>
      <c r="G36" s="72"/>
      <c r="H36" s="69"/>
      <c r="I36" s="73"/>
      <c r="J36" s="71"/>
      <c r="K36" s="74"/>
      <c r="L36" s="75"/>
      <c r="M36" s="69"/>
      <c r="N36" s="69"/>
      <c r="O36" s="74"/>
    </row>
    <row r="37" spans="1:15" ht="21" customHeight="1" x14ac:dyDescent="0.2">
      <c r="A37" s="109" t="s">
        <v>63</v>
      </c>
      <c r="B37" s="55" t="s">
        <v>74</v>
      </c>
      <c r="C37" s="56" t="s">
        <v>75</v>
      </c>
      <c r="D37" s="2">
        <f>単価表※ここの黄色セルに入力!$F$26</f>
        <v>0</v>
      </c>
      <c r="E37" s="2" t="s">
        <v>12</v>
      </c>
      <c r="F37" s="1" t="s">
        <v>3</v>
      </c>
      <c r="G37" s="57">
        <f>$G$4</f>
        <v>638</v>
      </c>
      <c r="H37" s="1" t="s">
        <v>31</v>
      </c>
      <c r="I37" s="58">
        <f>D37*G37*0.85</f>
        <v>0</v>
      </c>
      <c r="J37" s="59" t="s">
        <v>4</v>
      </c>
      <c r="K37" s="60"/>
      <c r="L37" s="61"/>
      <c r="M37" s="62"/>
      <c r="N37" s="62"/>
      <c r="O37" s="60"/>
    </row>
    <row r="38" spans="1:15" ht="21" x14ac:dyDescent="0.2">
      <c r="A38" s="109"/>
      <c r="B38" s="55" t="s">
        <v>73</v>
      </c>
      <c r="C38" s="63" t="s">
        <v>75</v>
      </c>
      <c r="D38" s="64">
        <f>単価表※ここの黄色セルに入力!$F$31</f>
        <v>0</v>
      </c>
      <c r="E38" s="59" t="s">
        <v>12</v>
      </c>
      <c r="F38" s="1" t="s">
        <v>3</v>
      </c>
      <c r="G38" s="65">
        <v>60511</v>
      </c>
      <c r="H38" s="62" t="s">
        <v>7</v>
      </c>
      <c r="I38" s="66">
        <f>D38*G38</f>
        <v>0</v>
      </c>
      <c r="J38" s="59" t="s">
        <v>4</v>
      </c>
      <c r="K38" s="60"/>
      <c r="L38" s="61"/>
      <c r="M38" s="67">
        <f>ROUNDDOWN(I37+I38,0)</f>
        <v>0</v>
      </c>
      <c r="N38" s="63" t="s">
        <v>4</v>
      </c>
      <c r="O38" s="60"/>
    </row>
    <row r="39" spans="1:15" ht="11.25" customHeight="1" thickBot="1" x14ac:dyDescent="0.25">
      <c r="A39" s="110"/>
      <c r="B39" s="68"/>
      <c r="C39" s="69"/>
      <c r="D39" s="70"/>
      <c r="E39" s="71"/>
      <c r="F39" s="3"/>
      <c r="G39" s="72"/>
      <c r="H39" s="69"/>
      <c r="I39" s="73"/>
      <c r="J39" s="71"/>
      <c r="K39" s="74"/>
      <c r="L39" s="75"/>
      <c r="M39" s="69"/>
      <c r="N39" s="69"/>
      <c r="O39" s="74"/>
    </row>
    <row r="40" spans="1:15" ht="21" customHeight="1" x14ac:dyDescent="0.2">
      <c r="A40" s="109" t="s">
        <v>64</v>
      </c>
      <c r="B40" s="55" t="s">
        <v>74</v>
      </c>
      <c r="C40" s="56" t="s">
        <v>75</v>
      </c>
      <c r="D40" s="2">
        <f>単価表※ここの黄色セルに入力!$F$26</f>
        <v>0</v>
      </c>
      <c r="E40" s="2" t="s">
        <v>12</v>
      </c>
      <c r="F40" s="1" t="s">
        <v>3</v>
      </c>
      <c r="G40" s="57">
        <f>$G$4</f>
        <v>638</v>
      </c>
      <c r="H40" s="1" t="s">
        <v>31</v>
      </c>
      <c r="I40" s="58">
        <f>D40*G40*0.85</f>
        <v>0</v>
      </c>
      <c r="J40" s="59" t="s">
        <v>4</v>
      </c>
      <c r="K40" s="60"/>
      <c r="L40" s="61"/>
      <c r="M40" s="62"/>
      <c r="N40" s="62"/>
      <c r="O40" s="60"/>
    </row>
    <row r="41" spans="1:15" ht="21" x14ac:dyDescent="0.2">
      <c r="A41" s="109"/>
      <c r="B41" s="55" t="s">
        <v>73</v>
      </c>
      <c r="C41" s="63" t="s">
        <v>75</v>
      </c>
      <c r="D41" s="64">
        <f>単価表※ここの黄色セルに入力!$F$31</f>
        <v>0</v>
      </c>
      <c r="E41" s="59" t="s">
        <v>12</v>
      </c>
      <c r="F41" s="1" t="s">
        <v>3</v>
      </c>
      <c r="G41" s="65">
        <v>61596</v>
      </c>
      <c r="H41" s="62" t="s">
        <v>7</v>
      </c>
      <c r="I41" s="66">
        <f>D41*G41</f>
        <v>0</v>
      </c>
      <c r="J41" s="59" t="s">
        <v>4</v>
      </c>
      <c r="K41" s="60"/>
      <c r="L41" s="61"/>
      <c r="M41" s="67">
        <f>ROUNDDOWN(I40+I41,0)</f>
        <v>0</v>
      </c>
      <c r="N41" s="63" t="s">
        <v>4</v>
      </c>
      <c r="O41" s="60"/>
    </row>
    <row r="42" spans="1:15" ht="11.25" customHeight="1" thickBot="1" x14ac:dyDescent="0.25">
      <c r="A42" s="110"/>
      <c r="B42" s="68"/>
      <c r="C42" s="69"/>
      <c r="D42" s="70"/>
      <c r="E42" s="71"/>
      <c r="F42" s="3"/>
      <c r="G42" s="72"/>
      <c r="H42" s="69"/>
      <c r="I42" s="73"/>
      <c r="J42" s="71"/>
      <c r="K42" s="74"/>
      <c r="L42" s="75"/>
      <c r="M42" s="69"/>
      <c r="N42" s="69"/>
      <c r="O42" s="74"/>
    </row>
    <row r="43" spans="1:15" ht="21" customHeight="1" x14ac:dyDescent="0.2">
      <c r="A43" s="109" t="s">
        <v>65</v>
      </c>
      <c r="B43" s="55" t="s">
        <v>74</v>
      </c>
      <c r="C43" s="56" t="s">
        <v>75</v>
      </c>
      <c r="D43" s="2">
        <f>単価表※ここの黄色セルに入力!$F$26</f>
        <v>0</v>
      </c>
      <c r="E43" s="2" t="s">
        <v>12</v>
      </c>
      <c r="F43" s="1" t="s">
        <v>3</v>
      </c>
      <c r="G43" s="57">
        <f>$G$4</f>
        <v>638</v>
      </c>
      <c r="H43" s="1" t="s">
        <v>31</v>
      </c>
      <c r="I43" s="58">
        <f>D43*G43*0.85</f>
        <v>0</v>
      </c>
      <c r="J43" s="59" t="s">
        <v>4</v>
      </c>
      <c r="K43" s="60"/>
      <c r="L43" s="61"/>
      <c r="M43" s="62"/>
      <c r="N43" s="62"/>
      <c r="O43" s="60"/>
    </row>
    <row r="44" spans="1:15" ht="21" x14ac:dyDescent="0.2">
      <c r="A44" s="109"/>
      <c r="B44" s="55" t="s">
        <v>73</v>
      </c>
      <c r="C44" s="63" t="s">
        <v>75</v>
      </c>
      <c r="D44" s="64">
        <f>単価表※ここの黄色セルに入力!$F$31</f>
        <v>0</v>
      </c>
      <c r="E44" s="59" t="s">
        <v>12</v>
      </c>
      <c r="F44" s="1" t="s">
        <v>3</v>
      </c>
      <c r="G44" s="65">
        <v>48439</v>
      </c>
      <c r="H44" s="62" t="s">
        <v>7</v>
      </c>
      <c r="I44" s="66">
        <f>D44*G44</f>
        <v>0</v>
      </c>
      <c r="J44" s="59" t="s">
        <v>4</v>
      </c>
      <c r="K44" s="60"/>
      <c r="L44" s="61"/>
      <c r="M44" s="67">
        <f>ROUNDDOWN(I43+I44,0)</f>
        <v>0</v>
      </c>
      <c r="N44" s="63" t="s">
        <v>4</v>
      </c>
      <c r="O44" s="60"/>
    </row>
    <row r="45" spans="1:15" ht="11.25" customHeight="1" thickBot="1" x14ac:dyDescent="0.25">
      <c r="A45" s="110"/>
      <c r="B45" s="68"/>
      <c r="C45" s="69"/>
      <c r="D45" s="70"/>
      <c r="E45" s="71"/>
      <c r="F45" s="3"/>
      <c r="G45" s="72"/>
      <c r="H45" s="69"/>
      <c r="I45" s="73"/>
      <c r="J45" s="71"/>
      <c r="K45" s="74"/>
      <c r="L45" s="75"/>
      <c r="M45" s="69"/>
      <c r="N45" s="69"/>
      <c r="O45" s="74"/>
    </row>
    <row r="46" spans="1:15" ht="21" customHeight="1" x14ac:dyDescent="0.2">
      <c r="A46" s="109" t="s">
        <v>66</v>
      </c>
      <c r="B46" s="55" t="s">
        <v>74</v>
      </c>
      <c r="C46" s="56" t="s">
        <v>75</v>
      </c>
      <c r="D46" s="2">
        <f>単価表※ここの黄色セルに入力!$F$26</f>
        <v>0</v>
      </c>
      <c r="E46" s="2" t="s">
        <v>12</v>
      </c>
      <c r="F46" s="1" t="s">
        <v>3</v>
      </c>
      <c r="G46" s="57">
        <f>$G$4</f>
        <v>638</v>
      </c>
      <c r="H46" s="1" t="s">
        <v>31</v>
      </c>
      <c r="I46" s="58">
        <f>D46*G46*0.85</f>
        <v>0</v>
      </c>
      <c r="J46" s="59" t="s">
        <v>4</v>
      </c>
      <c r="K46" s="60"/>
      <c r="L46" s="61"/>
      <c r="M46" s="62"/>
      <c r="N46" s="62"/>
      <c r="O46" s="60"/>
    </row>
    <row r="47" spans="1:15" ht="21" x14ac:dyDescent="0.2">
      <c r="A47" s="109"/>
      <c r="B47" s="55" t="s">
        <v>73</v>
      </c>
      <c r="C47" s="63" t="s">
        <v>75</v>
      </c>
      <c r="D47" s="64">
        <f>単価表※ここの黄色セルに入力!$F$31</f>
        <v>0</v>
      </c>
      <c r="E47" s="59" t="s">
        <v>12</v>
      </c>
      <c r="F47" s="1" t="s">
        <v>3</v>
      </c>
      <c r="G47" s="65">
        <v>63461</v>
      </c>
      <c r="H47" s="62" t="s">
        <v>7</v>
      </c>
      <c r="I47" s="66">
        <f>D47*G47</f>
        <v>0</v>
      </c>
      <c r="J47" s="59" t="s">
        <v>4</v>
      </c>
      <c r="K47" s="60"/>
      <c r="L47" s="61"/>
      <c r="M47" s="67">
        <f>ROUNDDOWN(I46+I47,0)</f>
        <v>0</v>
      </c>
      <c r="N47" s="63" t="s">
        <v>4</v>
      </c>
      <c r="O47" s="60"/>
    </row>
    <row r="48" spans="1:15" ht="11.25" customHeight="1" thickBot="1" x14ac:dyDescent="0.25">
      <c r="A48" s="110"/>
      <c r="B48" s="68"/>
      <c r="C48" s="69"/>
      <c r="D48" s="70"/>
      <c r="E48" s="71"/>
      <c r="F48" s="3"/>
      <c r="G48" s="72"/>
      <c r="H48" s="69"/>
      <c r="I48" s="73"/>
      <c r="J48" s="71"/>
      <c r="K48" s="74"/>
      <c r="L48" s="75"/>
      <c r="M48" s="69"/>
      <c r="N48" s="69"/>
      <c r="O48" s="74"/>
    </row>
    <row r="49" spans="1:15" ht="21" customHeight="1" x14ac:dyDescent="0.2">
      <c r="A49" s="109" t="s">
        <v>67</v>
      </c>
      <c r="B49" s="55" t="s">
        <v>74</v>
      </c>
      <c r="C49" s="56" t="s">
        <v>75</v>
      </c>
      <c r="D49" s="2">
        <f>単価表※ここの黄色セルに入力!$F$26</f>
        <v>0</v>
      </c>
      <c r="E49" s="2" t="s">
        <v>12</v>
      </c>
      <c r="F49" s="1" t="s">
        <v>3</v>
      </c>
      <c r="G49" s="57">
        <f>$G$4</f>
        <v>638</v>
      </c>
      <c r="H49" s="1" t="s">
        <v>31</v>
      </c>
      <c r="I49" s="58">
        <f>D49*G49*0.85</f>
        <v>0</v>
      </c>
      <c r="J49" s="59" t="s">
        <v>4</v>
      </c>
      <c r="K49" s="60"/>
      <c r="L49" s="61"/>
      <c r="M49" s="62"/>
      <c r="N49" s="62"/>
      <c r="O49" s="60"/>
    </row>
    <row r="50" spans="1:15" ht="21" x14ac:dyDescent="0.2">
      <c r="A50" s="109"/>
      <c r="B50" s="55" t="s">
        <v>73</v>
      </c>
      <c r="C50" s="63" t="s">
        <v>75</v>
      </c>
      <c r="D50" s="64">
        <f>単価表※ここの黄色セルに入力!$F$31</f>
        <v>0</v>
      </c>
      <c r="E50" s="59" t="s">
        <v>12</v>
      </c>
      <c r="F50" s="1" t="s">
        <v>3</v>
      </c>
      <c r="G50" s="65">
        <v>80832</v>
      </c>
      <c r="H50" s="62" t="s">
        <v>7</v>
      </c>
      <c r="I50" s="66">
        <f>D50*G50</f>
        <v>0</v>
      </c>
      <c r="J50" s="59" t="s">
        <v>4</v>
      </c>
      <c r="K50" s="60"/>
      <c r="L50" s="61"/>
      <c r="M50" s="67">
        <f>ROUNDDOWN(I49+I50,0)</f>
        <v>0</v>
      </c>
      <c r="N50" s="63" t="s">
        <v>4</v>
      </c>
      <c r="O50" s="60"/>
    </row>
    <row r="51" spans="1:15" ht="11.25" customHeight="1" thickBot="1" x14ac:dyDescent="0.25">
      <c r="A51" s="110"/>
      <c r="B51" s="68"/>
      <c r="C51" s="69"/>
      <c r="D51" s="70"/>
      <c r="E51" s="71"/>
      <c r="F51" s="3"/>
      <c r="G51" s="72"/>
      <c r="H51" s="69"/>
      <c r="I51" s="73"/>
      <c r="J51" s="71"/>
      <c r="K51" s="74"/>
      <c r="L51" s="75"/>
      <c r="M51" s="69"/>
      <c r="N51" s="69"/>
      <c r="O51" s="74"/>
    </row>
    <row r="52" spans="1:15" ht="21" customHeight="1" x14ac:dyDescent="0.2">
      <c r="A52" s="109" t="s">
        <v>68</v>
      </c>
      <c r="B52" s="55" t="s">
        <v>74</v>
      </c>
      <c r="C52" s="56" t="s">
        <v>75</v>
      </c>
      <c r="D52" s="2">
        <f>単価表※ここの黄色セルに入力!$F$26</f>
        <v>0</v>
      </c>
      <c r="E52" s="2" t="s">
        <v>12</v>
      </c>
      <c r="F52" s="1" t="s">
        <v>3</v>
      </c>
      <c r="G52" s="57">
        <f>$G$4</f>
        <v>638</v>
      </c>
      <c r="H52" s="1" t="s">
        <v>31</v>
      </c>
      <c r="I52" s="58">
        <f>D52*G52*0.85</f>
        <v>0</v>
      </c>
      <c r="J52" s="59" t="s">
        <v>4</v>
      </c>
      <c r="K52" s="60"/>
      <c r="L52" s="61"/>
      <c r="M52" s="62"/>
      <c r="N52" s="62"/>
      <c r="O52" s="60"/>
    </row>
    <row r="53" spans="1:15" ht="21" x14ac:dyDescent="0.2">
      <c r="A53" s="109"/>
      <c r="B53" s="55" t="s">
        <v>72</v>
      </c>
      <c r="C53" s="63" t="s">
        <v>75</v>
      </c>
      <c r="D53" s="64">
        <f>単価表※ここの黄色セルに入力!$F$35</f>
        <v>0</v>
      </c>
      <c r="E53" s="59" t="s">
        <v>12</v>
      </c>
      <c r="F53" s="1" t="s">
        <v>3</v>
      </c>
      <c r="G53" s="65">
        <v>143330</v>
      </c>
      <c r="H53" s="62" t="s">
        <v>7</v>
      </c>
      <c r="I53" s="66">
        <f>D53*G53</f>
        <v>0</v>
      </c>
      <c r="J53" s="59" t="s">
        <v>4</v>
      </c>
      <c r="K53" s="60"/>
      <c r="L53" s="61"/>
      <c r="M53" s="67">
        <f>ROUNDDOWN(I52+I53,0)</f>
        <v>0</v>
      </c>
      <c r="N53" s="63" t="s">
        <v>4</v>
      </c>
      <c r="O53" s="60"/>
    </row>
    <row r="54" spans="1:15" ht="11.25" customHeight="1" thickBot="1" x14ac:dyDescent="0.25">
      <c r="A54" s="110"/>
      <c r="B54" s="68"/>
      <c r="C54" s="69"/>
      <c r="D54" s="70"/>
      <c r="E54" s="71"/>
      <c r="F54" s="3"/>
      <c r="G54" s="72"/>
      <c r="H54" s="69"/>
      <c r="I54" s="73"/>
      <c r="J54" s="71"/>
      <c r="K54" s="74"/>
      <c r="L54" s="75"/>
      <c r="M54" s="69"/>
      <c r="N54" s="69"/>
      <c r="O54" s="74"/>
    </row>
    <row r="55" spans="1:15" ht="21" customHeight="1" x14ac:dyDescent="0.2">
      <c r="A55" s="109" t="s">
        <v>69</v>
      </c>
      <c r="B55" s="55" t="s">
        <v>74</v>
      </c>
      <c r="C55" s="56" t="s">
        <v>75</v>
      </c>
      <c r="D55" s="2">
        <f>単価表※ここの黄色セルに入力!$F$26</f>
        <v>0</v>
      </c>
      <c r="E55" s="2" t="s">
        <v>12</v>
      </c>
      <c r="F55" s="1" t="s">
        <v>3</v>
      </c>
      <c r="G55" s="57">
        <f>$G$4</f>
        <v>638</v>
      </c>
      <c r="H55" s="1" t="s">
        <v>31</v>
      </c>
      <c r="I55" s="58">
        <f>D55*G55*0.85</f>
        <v>0</v>
      </c>
      <c r="J55" s="59" t="s">
        <v>4</v>
      </c>
      <c r="K55" s="60"/>
      <c r="L55" s="61"/>
      <c r="M55" s="62"/>
      <c r="N55" s="62"/>
      <c r="O55" s="60"/>
    </row>
    <row r="56" spans="1:15" ht="21" x14ac:dyDescent="0.2">
      <c r="A56" s="109"/>
      <c r="B56" s="55" t="s">
        <v>72</v>
      </c>
      <c r="C56" s="63" t="s">
        <v>75</v>
      </c>
      <c r="D56" s="64">
        <f>単価表※ここの黄色セルに入力!$F$35</f>
        <v>0</v>
      </c>
      <c r="E56" s="59" t="s">
        <v>12</v>
      </c>
      <c r="F56" s="1" t="s">
        <v>3</v>
      </c>
      <c r="G56" s="65">
        <v>144679</v>
      </c>
      <c r="H56" s="62" t="s">
        <v>7</v>
      </c>
      <c r="I56" s="66">
        <f>D56*G56</f>
        <v>0</v>
      </c>
      <c r="J56" s="59" t="s">
        <v>4</v>
      </c>
      <c r="K56" s="60"/>
      <c r="L56" s="61"/>
      <c r="M56" s="67">
        <f>ROUNDDOWN(I55+I56,0)</f>
        <v>0</v>
      </c>
      <c r="N56" s="63" t="s">
        <v>4</v>
      </c>
      <c r="O56" s="60"/>
    </row>
    <row r="57" spans="1:15" ht="11.25" customHeight="1" thickBot="1" x14ac:dyDescent="0.25">
      <c r="A57" s="110"/>
      <c r="B57" s="68"/>
      <c r="C57" s="69"/>
      <c r="D57" s="70"/>
      <c r="E57" s="71"/>
      <c r="F57" s="3"/>
      <c r="G57" s="72"/>
      <c r="H57" s="69"/>
      <c r="I57" s="73"/>
      <c r="J57" s="71"/>
      <c r="K57" s="74"/>
      <c r="L57" s="75"/>
      <c r="M57" s="69"/>
      <c r="N57" s="69"/>
      <c r="O57" s="74"/>
    </row>
    <row r="58" spans="1:15" ht="11.25" customHeight="1" x14ac:dyDescent="0.2">
      <c r="A58" s="76"/>
      <c r="B58" s="77"/>
      <c r="C58" s="62"/>
      <c r="D58" s="78"/>
      <c r="E58" s="79"/>
      <c r="F58" s="1"/>
      <c r="G58" s="65"/>
      <c r="H58" s="62"/>
      <c r="I58" s="80"/>
      <c r="J58" s="79"/>
      <c r="K58" s="62"/>
      <c r="L58" s="62"/>
      <c r="M58" s="62"/>
      <c r="N58" s="62"/>
      <c r="O58" s="62"/>
    </row>
    <row r="59" spans="1:15" ht="9" customHeight="1" x14ac:dyDescent="0.2">
      <c r="A59" s="76"/>
      <c r="B59" s="77"/>
      <c r="C59" s="62"/>
      <c r="D59" s="78"/>
      <c r="E59" s="79"/>
      <c r="F59" s="1"/>
      <c r="G59" s="65"/>
      <c r="H59" s="62"/>
      <c r="I59" s="80"/>
      <c r="J59" s="79"/>
      <c r="K59" s="62"/>
      <c r="L59" s="62"/>
      <c r="M59" s="62"/>
      <c r="N59" s="62"/>
      <c r="O59" s="62"/>
    </row>
    <row r="60" spans="1:15" ht="27" customHeight="1" thickBot="1" x14ac:dyDescent="0.25">
      <c r="A60" s="76"/>
      <c r="B60" s="77"/>
      <c r="C60" s="62"/>
      <c r="D60" s="78"/>
      <c r="E60" s="79"/>
      <c r="F60" s="1"/>
      <c r="G60" s="81"/>
      <c r="H60" s="62"/>
      <c r="I60" s="112" t="s">
        <v>96</v>
      </c>
      <c r="J60" s="112"/>
      <c r="K60" s="112"/>
      <c r="L60" s="112"/>
      <c r="M60" s="82">
        <f>M5+M8+M11+M14+M17+M20+M23+M26+M29+M32+M35+M38+M41+M44+M47+M50+M53+M56</f>
        <v>0</v>
      </c>
      <c r="N60" s="83" t="s">
        <v>4</v>
      </c>
      <c r="O60" s="62"/>
    </row>
    <row r="61" spans="1:15" ht="6" customHeight="1" thickTop="1" x14ac:dyDescent="0.2">
      <c r="A61" s="76"/>
      <c r="B61" s="77"/>
      <c r="C61" s="62"/>
      <c r="D61" s="78"/>
      <c r="E61" s="79"/>
      <c r="F61" s="1"/>
      <c r="G61" s="65"/>
      <c r="H61" s="62"/>
      <c r="I61" s="80"/>
      <c r="J61" s="79"/>
      <c r="K61" s="62"/>
      <c r="L61" s="62"/>
      <c r="M61" s="62"/>
      <c r="N61" s="62"/>
      <c r="O61" s="62"/>
    </row>
    <row r="62" spans="1:15" ht="19.5" customHeight="1" x14ac:dyDescent="0.15">
      <c r="A62" s="111" t="s">
        <v>32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</row>
  </sheetData>
  <sheetProtection algorithmName="SHA-512" hashValue="h4OPU2VazZwGdZm2ziFZPjVs0YEeYgcN0hJAv9oXCBNg9xvZi2FkqG4tZm7wvHboVN0Pfdd2cG11Dcf/WOuFbw==" saltValue="8sgk7tLbDjsz/FxLDODUnA==" spinCount="100000" sheet="1" objects="1" scenarios="1" selectLockedCells="1" selectUnlockedCells="1"/>
  <mergeCells count="24">
    <mergeCell ref="A62:M62"/>
    <mergeCell ref="A52:A54"/>
    <mergeCell ref="A55:A57"/>
    <mergeCell ref="A4:A6"/>
    <mergeCell ref="A7:A9"/>
    <mergeCell ref="A10:A12"/>
    <mergeCell ref="I60:L60"/>
    <mergeCell ref="A13:A15"/>
    <mergeCell ref="A16:A18"/>
    <mergeCell ref="A37:A39"/>
    <mergeCell ref="A40:A42"/>
    <mergeCell ref="A43:A45"/>
    <mergeCell ref="A46:A48"/>
    <mergeCell ref="J1:K1"/>
    <mergeCell ref="M1:O1"/>
    <mergeCell ref="B3:K3"/>
    <mergeCell ref="L3:O3"/>
    <mergeCell ref="A49:A51"/>
    <mergeCell ref="A19:A21"/>
    <mergeCell ref="A22:A24"/>
    <mergeCell ref="A25:A27"/>
    <mergeCell ref="A28:A30"/>
    <mergeCell ref="A31:A33"/>
    <mergeCell ref="A34:A36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62"/>
  <sheetViews>
    <sheetView zoomScaleNormal="100" workbookViewId="0">
      <selection activeCell="G10" sqref="G10"/>
    </sheetView>
  </sheetViews>
  <sheetFormatPr defaultRowHeight="13.5" x14ac:dyDescent="0.15"/>
  <cols>
    <col min="1" max="1" width="19.125" style="49" customWidth="1"/>
    <col min="2" max="2" width="4.375" style="49" customWidth="1"/>
    <col min="3" max="3" width="3.375" style="49" bestFit="1" customWidth="1"/>
    <col min="4" max="4" width="12.875" style="50" customWidth="1"/>
    <col min="5" max="6" width="3.375" style="49" bestFit="1" customWidth="1"/>
    <col min="7" max="7" width="7.875" style="49" customWidth="1"/>
    <col min="8" max="8" width="14.75" style="49" customWidth="1"/>
    <col min="9" max="9" width="15.125" style="50" customWidth="1"/>
    <col min="10" max="10" width="2.75" style="53" customWidth="1"/>
    <col min="11" max="11" width="3.5" style="49" customWidth="1"/>
    <col min="12" max="12" width="2.375" style="49" customWidth="1"/>
    <col min="13" max="13" width="15.625" style="49" customWidth="1"/>
    <col min="14" max="14" width="3.125" style="49" customWidth="1"/>
    <col min="15" max="15" width="1.375" style="49" customWidth="1"/>
    <col min="16" max="16384" width="9" style="49"/>
  </cols>
  <sheetData>
    <row r="1" spans="1:15" ht="19.5" customHeight="1" x14ac:dyDescent="0.15">
      <c r="J1" s="104"/>
      <c r="K1" s="104"/>
      <c r="L1" s="51"/>
      <c r="M1" s="105" t="s">
        <v>30</v>
      </c>
      <c r="N1" s="105"/>
      <c r="O1" s="105"/>
    </row>
    <row r="2" spans="1:15" ht="22.5" customHeight="1" thickBot="1" x14ac:dyDescent="0.2">
      <c r="A2" s="52" t="s">
        <v>47</v>
      </c>
    </row>
    <row r="3" spans="1:15" ht="22.5" customHeight="1" thickBot="1" x14ac:dyDescent="0.2">
      <c r="A3" s="54" t="s">
        <v>0</v>
      </c>
      <c r="B3" s="106" t="s">
        <v>28</v>
      </c>
      <c r="C3" s="107"/>
      <c r="D3" s="107"/>
      <c r="E3" s="107"/>
      <c r="F3" s="107"/>
      <c r="G3" s="107"/>
      <c r="H3" s="107"/>
      <c r="I3" s="107"/>
      <c r="J3" s="107"/>
      <c r="K3" s="108"/>
      <c r="L3" s="106" t="s">
        <v>29</v>
      </c>
      <c r="M3" s="107"/>
      <c r="N3" s="107"/>
      <c r="O3" s="108"/>
    </row>
    <row r="4" spans="1:15" ht="21" customHeight="1" x14ac:dyDescent="0.2">
      <c r="A4" s="109" t="s">
        <v>52</v>
      </c>
      <c r="B4" s="55" t="s">
        <v>2</v>
      </c>
      <c r="C4" s="56" t="s">
        <v>1</v>
      </c>
      <c r="D4" s="2">
        <f>単価表※ここの黄色セルに入力!$F$26</f>
        <v>0</v>
      </c>
      <c r="E4" s="2" t="s">
        <v>4</v>
      </c>
      <c r="F4" s="1" t="s">
        <v>3</v>
      </c>
      <c r="G4" s="57">
        <v>47</v>
      </c>
      <c r="H4" s="1" t="s">
        <v>31</v>
      </c>
      <c r="I4" s="58">
        <f>D4*G4*0.85</f>
        <v>0</v>
      </c>
      <c r="J4" s="59" t="s">
        <v>4</v>
      </c>
      <c r="K4" s="60"/>
      <c r="L4" s="61"/>
      <c r="M4" s="62"/>
      <c r="N4" s="62"/>
      <c r="O4" s="60"/>
    </row>
    <row r="5" spans="1:15" ht="21" x14ac:dyDescent="0.2">
      <c r="A5" s="109"/>
      <c r="B5" s="55" t="s">
        <v>5</v>
      </c>
      <c r="C5" s="63" t="s">
        <v>1</v>
      </c>
      <c r="D5" s="64">
        <f>単価表※ここの黄色セルに入力!$F$31</f>
        <v>0</v>
      </c>
      <c r="E5" s="59" t="s">
        <v>4</v>
      </c>
      <c r="F5" s="1" t="s">
        <v>3</v>
      </c>
      <c r="G5" s="65">
        <v>7578</v>
      </c>
      <c r="H5" s="62" t="s">
        <v>7</v>
      </c>
      <c r="I5" s="66">
        <f>D5*G5</f>
        <v>0</v>
      </c>
      <c r="J5" s="59" t="s">
        <v>4</v>
      </c>
      <c r="K5" s="60"/>
      <c r="L5" s="61"/>
      <c r="M5" s="67">
        <f>ROUNDDOWN(I4+I5,0)</f>
        <v>0</v>
      </c>
      <c r="N5" s="63" t="s">
        <v>4</v>
      </c>
      <c r="O5" s="60"/>
    </row>
    <row r="6" spans="1:15" ht="11.25" customHeight="1" thickBot="1" x14ac:dyDescent="0.25">
      <c r="A6" s="110"/>
      <c r="B6" s="68"/>
      <c r="C6" s="69"/>
      <c r="D6" s="70"/>
      <c r="E6" s="71"/>
      <c r="F6" s="3"/>
      <c r="G6" s="72"/>
      <c r="H6" s="69"/>
      <c r="I6" s="73"/>
      <c r="J6" s="71"/>
      <c r="K6" s="74"/>
      <c r="L6" s="75"/>
      <c r="M6" s="69"/>
      <c r="N6" s="69"/>
      <c r="O6" s="74"/>
    </row>
    <row r="7" spans="1:15" ht="21" customHeight="1" x14ac:dyDescent="0.2">
      <c r="A7" s="109" t="s">
        <v>53</v>
      </c>
      <c r="B7" s="55" t="s">
        <v>2</v>
      </c>
      <c r="C7" s="56" t="s">
        <v>1</v>
      </c>
      <c r="D7" s="2">
        <f>単価表※ここの黄色セルに入力!$F$26</f>
        <v>0</v>
      </c>
      <c r="E7" s="2" t="s">
        <v>4</v>
      </c>
      <c r="F7" s="1" t="s">
        <v>3</v>
      </c>
      <c r="G7" s="57">
        <f>$G$4</f>
        <v>47</v>
      </c>
      <c r="H7" s="1" t="s">
        <v>31</v>
      </c>
      <c r="I7" s="58">
        <f>D7*G7*0.85</f>
        <v>0</v>
      </c>
      <c r="J7" s="59" t="s">
        <v>4</v>
      </c>
      <c r="K7" s="60"/>
      <c r="L7" s="61"/>
      <c r="M7" s="62"/>
      <c r="N7" s="62"/>
      <c r="O7" s="60"/>
    </row>
    <row r="8" spans="1:15" ht="21" x14ac:dyDescent="0.2">
      <c r="A8" s="109"/>
      <c r="B8" s="55" t="s">
        <v>5</v>
      </c>
      <c r="C8" s="63" t="s">
        <v>1</v>
      </c>
      <c r="D8" s="64">
        <f>単価表※ここの黄色セルに入力!$F$31</f>
        <v>0</v>
      </c>
      <c r="E8" s="59" t="s">
        <v>4</v>
      </c>
      <c r="F8" s="1" t="s">
        <v>3</v>
      </c>
      <c r="G8" s="65">
        <v>8544</v>
      </c>
      <c r="H8" s="62" t="s">
        <v>7</v>
      </c>
      <c r="I8" s="66">
        <f>D8*G8</f>
        <v>0</v>
      </c>
      <c r="J8" s="59" t="s">
        <v>4</v>
      </c>
      <c r="K8" s="60"/>
      <c r="L8" s="61"/>
      <c r="M8" s="67">
        <f>ROUNDDOWN(I7+I8,0)</f>
        <v>0</v>
      </c>
      <c r="N8" s="63" t="s">
        <v>4</v>
      </c>
      <c r="O8" s="60"/>
    </row>
    <row r="9" spans="1:15" ht="11.25" customHeight="1" thickBot="1" x14ac:dyDescent="0.25">
      <c r="A9" s="110"/>
      <c r="B9" s="68"/>
      <c r="C9" s="69"/>
      <c r="D9" s="70"/>
      <c r="E9" s="71"/>
      <c r="F9" s="3"/>
      <c r="G9" s="72"/>
      <c r="H9" s="69"/>
      <c r="I9" s="73"/>
      <c r="J9" s="71"/>
      <c r="K9" s="74"/>
      <c r="L9" s="75"/>
      <c r="M9" s="69"/>
      <c r="N9" s="69"/>
      <c r="O9" s="74"/>
    </row>
    <row r="10" spans="1:15" ht="21" customHeight="1" x14ac:dyDescent="0.2">
      <c r="A10" s="109" t="s">
        <v>54</v>
      </c>
      <c r="B10" s="55" t="s">
        <v>2</v>
      </c>
      <c r="C10" s="56" t="s">
        <v>1</v>
      </c>
      <c r="D10" s="2">
        <f>単価表※ここの黄色セルに入力!$F$26</f>
        <v>0</v>
      </c>
      <c r="E10" s="2" t="s">
        <v>4</v>
      </c>
      <c r="F10" s="1" t="s">
        <v>3</v>
      </c>
      <c r="G10" s="57">
        <f>$G$4</f>
        <v>47</v>
      </c>
      <c r="H10" s="1" t="s">
        <v>31</v>
      </c>
      <c r="I10" s="58">
        <f>D10*G10*0.85</f>
        <v>0</v>
      </c>
      <c r="J10" s="59" t="s">
        <v>4</v>
      </c>
      <c r="K10" s="60"/>
      <c r="L10" s="61"/>
      <c r="M10" s="62"/>
      <c r="N10" s="62"/>
      <c r="O10" s="60"/>
    </row>
    <row r="11" spans="1:15" ht="21" x14ac:dyDescent="0.2">
      <c r="A11" s="109"/>
      <c r="B11" s="55" t="s">
        <v>5</v>
      </c>
      <c r="C11" s="63" t="s">
        <v>1</v>
      </c>
      <c r="D11" s="64">
        <f>単価表※ここの黄色セルに入力!$F$31</f>
        <v>0</v>
      </c>
      <c r="E11" s="59" t="s">
        <v>4</v>
      </c>
      <c r="F11" s="1" t="s">
        <v>3</v>
      </c>
      <c r="G11" s="65">
        <v>6818</v>
      </c>
      <c r="H11" s="62" t="s">
        <v>7</v>
      </c>
      <c r="I11" s="66">
        <f>D11*G11</f>
        <v>0</v>
      </c>
      <c r="J11" s="59" t="s">
        <v>4</v>
      </c>
      <c r="K11" s="60"/>
      <c r="L11" s="61"/>
      <c r="M11" s="67">
        <f>ROUNDDOWN(I10+I11,0)</f>
        <v>0</v>
      </c>
      <c r="N11" s="63" t="s">
        <v>4</v>
      </c>
      <c r="O11" s="60"/>
    </row>
    <row r="12" spans="1:15" ht="11.25" customHeight="1" thickBot="1" x14ac:dyDescent="0.25">
      <c r="A12" s="110"/>
      <c r="B12" s="68"/>
      <c r="C12" s="69"/>
      <c r="D12" s="70"/>
      <c r="E12" s="71"/>
      <c r="F12" s="3"/>
      <c r="G12" s="72"/>
      <c r="H12" s="69"/>
      <c r="I12" s="73"/>
      <c r="J12" s="71"/>
      <c r="K12" s="74"/>
      <c r="L12" s="75"/>
      <c r="M12" s="69"/>
      <c r="N12" s="69"/>
      <c r="O12" s="74"/>
    </row>
    <row r="13" spans="1:15" ht="21" customHeight="1" x14ac:dyDescent="0.2">
      <c r="A13" s="109" t="s">
        <v>55</v>
      </c>
      <c r="B13" s="55" t="s">
        <v>2</v>
      </c>
      <c r="C13" s="56" t="s">
        <v>1</v>
      </c>
      <c r="D13" s="2">
        <f>単価表※ここの黄色セルに入力!$F$26</f>
        <v>0</v>
      </c>
      <c r="E13" s="2" t="s">
        <v>4</v>
      </c>
      <c r="F13" s="1" t="s">
        <v>3</v>
      </c>
      <c r="G13" s="57">
        <f>$G$4</f>
        <v>47</v>
      </c>
      <c r="H13" s="1" t="s">
        <v>31</v>
      </c>
      <c r="I13" s="58">
        <f>D13*G13*0.85</f>
        <v>0</v>
      </c>
      <c r="J13" s="59" t="s">
        <v>4</v>
      </c>
      <c r="K13" s="60"/>
      <c r="L13" s="61"/>
      <c r="M13" s="62"/>
      <c r="N13" s="62"/>
      <c r="O13" s="60"/>
    </row>
    <row r="14" spans="1:15" ht="21" x14ac:dyDescent="0.2">
      <c r="A14" s="109"/>
      <c r="B14" s="55" t="s">
        <v>5</v>
      </c>
      <c r="C14" s="63" t="s">
        <v>1</v>
      </c>
      <c r="D14" s="64">
        <f>単価表※ここの黄色セルに入力!$F$31</f>
        <v>0</v>
      </c>
      <c r="E14" s="59" t="s">
        <v>4</v>
      </c>
      <c r="F14" s="1" t="s">
        <v>3</v>
      </c>
      <c r="G14" s="65">
        <v>7948</v>
      </c>
      <c r="H14" s="62" t="s">
        <v>7</v>
      </c>
      <c r="I14" s="66">
        <f>D14*G14</f>
        <v>0</v>
      </c>
      <c r="J14" s="59" t="s">
        <v>4</v>
      </c>
      <c r="K14" s="60"/>
      <c r="L14" s="61"/>
      <c r="M14" s="67">
        <f>ROUNDDOWN(I13+I14,0)</f>
        <v>0</v>
      </c>
      <c r="N14" s="63" t="s">
        <v>4</v>
      </c>
      <c r="O14" s="60"/>
    </row>
    <row r="15" spans="1:15" ht="11.25" customHeight="1" thickBot="1" x14ac:dyDescent="0.25">
      <c r="A15" s="110"/>
      <c r="B15" s="68"/>
      <c r="C15" s="69"/>
      <c r="D15" s="70"/>
      <c r="E15" s="71"/>
      <c r="F15" s="3"/>
      <c r="G15" s="72"/>
      <c r="H15" s="69"/>
      <c r="I15" s="73"/>
      <c r="J15" s="71"/>
      <c r="K15" s="74"/>
      <c r="L15" s="75"/>
      <c r="M15" s="69"/>
      <c r="N15" s="69"/>
      <c r="O15" s="74"/>
    </row>
    <row r="16" spans="1:15" ht="21" customHeight="1" x14ac:dyDescent="0.2">
      <c r="A16" s="109" t="s">
        <v>56</v>
      </c>
      <c r="B16" s="55" t="s">
        <v>2</v>
      </c>
      <c r="C16" s="56" t="s">
        <v>1</v>
      </c>
      <c r="D16" s="2">
        <f>単価表※ここの黄色セルに入力!$F$26</f>
        <v>0</v>
      </c>
      <c r="E16" s="2" t="s">
        <v>4</v>
      </c>
      <c r="F16" s="1" t="s">
        <v>3</v>
      </c>
      <c r="G16" s="57">
        <f>$G$4</f>
        <v>47</v>
      </c>
      <c r="H16" s="1" t="s">
        <v>31</v>
      </c>
      <c r="I16" s="58">
        <f>D16*G16*0.85</f>
        <v>0</v>
      </c>
      <c r="J16" s="59" t="s">
        <v>4</v>
      </c>
      <c r="K16" s="60"/>
      <c r="L16" s="61"/>
      <c r="M16" s="62"/>
      <c r="N16" s="62"/>
      <c r="O16" s="60"/>
    </row>
    <row r="17" spans="1:15" ht="21" x14ac:dyDescent="0.2">
      <c r="A17" s="109"/>
      <c r="B17" s="55" t="s">
        <v>72</v>
      </c>
      <c r="C17" s="63" t="s">
        <v>1</v>
      </c>
      <c r="D17" s="64">
        <f>単価表※ここの黄色セルに入力!$F$35</f>
        <v>0</v>
      </c>
      <c r="E17" s="59" t="s">
        <v>4</v>
      </c>
      <c r="F17" s="1" t="s">
        <v>3</v>
      </c>
      <c r="G17" s="65">
        <v>7975</v>
      </c>
      <c r="H17" s="62" t="s">
        <v>7</v>
      </c>
      <c r="I17" s="66">
        <f>D17*G17</f>
        <v>0</v>
      </c>
      <c r="J17" s="59" t="s">
        <v>4</v>
      </c>
      <c r="K17" s="60"/>
      <c r="L17" s="61"/>
      <c r="M17" s="67">
        <f>ROUNDDOWN(I16+I17,0)</f>
        <v>0</v>
      </c>
      <c r="N17" s="63" t="s">
        <v>4</v>
      </c>
      <c r="O17" s="60"/>
    </row>
    <row r="18" spans="1:15" ht="11.25" customHeight="1" thickBot="1" x14ac:dyDescent="0.25">
      <c r="A18" s="110"/>
      <c r="B18" s="68"/>
      <c r="C18" s="69"/>
      <c r="D18" s="70"/>
      <c r="E18" s="71"/>
      <c r="F18" s="3"/>
      <c r="G18" s="72"/>
      <c r="H18" s="69"/>
      <c r="I18" s="73"/>
      <c r="J18" s="71"/>
      <c r="K18" s="74"/>
      <c r="L18" s="75"/>
      <c r="M18" s="69"/>
      <c r="N18" s="69"/>
      <c r="O18" s="74"/>
    </row>
    <row r="19" spans="1:15" ht="21" customHeight="1" x14ac:dyDescent="0.2">
      <c r="A19" s="109" t="s">
        <v>57</v>
      </c>
      <c r="B19" s="55" t="s">
        <v>2</v>
      </c>
      <c r="C19" s="56" t="s">
        <v>1</v>
      </c>
      <c r="D19" s="2">
        <f>単価表※ここの黄色セルに入力!$F$26</f>
        <v>0</v>
      </c>
      <c r="E19" s="2" t="s">
        <v>4</v>
      </c>
      <c r="F19" s="1" t="s">
        <v>3</v>
      </c>
      <c r="G19" s="57">
        <f>$G$4</f>
        <v>47</v>
      </c>
      <c r="H19" s="1" t="s">
        <v>31</v>
      </c>
      <c r="I19" s="58">
        <f>D19*G19*0.85</f>
        <v>0</v>
      </c>
      <c r="J19" s="59" t="s">
        <v>4</v>
      </c>
      <c r="K19" s="60"/>
      <c r="L19" s="61"/>
      <c r="M19" s="62"/>
      <c r="N19" s="62"/>
      <c r="O19" s="60"/>
    </row>
    <row r="20" spans="1:15" ht="21" customHeight="1" x14ac:dyDescent="0.2">
      <c r="A20" s="109"/>
      <c r="B20" s="55" t="s">
        <v>6</v>
      </c>
      <c r="C20" s="63" t="s">
        <v>1</v>
      </c>
      <c r="D20" s="64">
        <f>単価表※ここの黄色セルに入力!$F$35</f>
        <v>0</v>
      </c>
      <c r="E20" s="59" t="s">
        <v>4</v>
      </c>
      <c r="F20" s="1" t="s">
        <v>3</v>
      </c>
      <c r="G20" s="65">
        <v>7644</v>
      </c>
      <c r="H20" s="62" t="s">
        <v>7</v>
      </c>
      <c r="I20" s="66">
        <f>D20*G20</f>
        <v>0</v>
      </c>
      <c r="J20" s="59" t="s">
        <v>4</v>
      </c>
      <c r="K20" s="60"/>
      <c r="L20" s="61"/>
      <c r="M20" s="67">
        <f>ROUNDDOWN(I19+I20,0)</f>
        <v>0</v>
      </c>
      <c r="N20" s="63" t="s">
        <v>4</v>
      </c>
      <c r="O20" s="60"/>
    </row>
    <row r="21" spans="1:15" ht="11.25" customHeight="1" thickBot="1" x14ac:dyDescent="0.25">
      <c r="A21" s="110"/>
      <c r="B21" s="68"/>
      <c r="C21" s="69"/>
      <c r="D21" s="70"/>
      <c r="E21" s="71"/>
      <c r="F21" s="3"/>
      <c r="G21" s="72"/>
      <c r="H21" s="69"/>
      <c r="I21" s="73"/>
      <c r="J21" s="71"/>
      <c r="K21" s="74"/>
      <c r="L21" s="75"/>
      <c r="M21" s="69"/>
      <c r="N21" s="69"/>
      <c r="O21" s="74"/>
    </row>
    <row r="22" spans="1:15" ht="21" customHeight="1" x14ac:dyDescent="0.2">
      <c r="A22" s="109" t="s">
        <v>58</v>
      </c>
      <c r="B22" s="55" t="s">
        <v>2</v>
      </c>
      <c r="C22" s="56" t="s">
        <v>1</v>
      </c>
      <c r="D22" s="2">
        <f>単価表※ここの黄色セルに入力!$F$26</f>
        <v>0</v>
      </c>
      <c r="E22" s="2" t="s">
        <v>4</v>
      </c>
      <c r="F22" s="1" t="s">
        <v>3</v>
      </c>
      <c r="G22" s="57">
        <f>$G$4</f>
        <v>47</v>
      </c>
      <c r="H22" s="1" t="s">
        <v>31</v>
      </c>
      <c r="I22" s="58">
        <f>D22*G22*0.85</f>
        <v>0</v>
      </c>
      <c r="J22" s="59" t="s">
        <v>4</v>
      </c>
      <c r="K22" s="60"/>
      <c r="L22" s="61"/>
      <c r="M22" s="62"/>
      <c r="N22" s="62"/>
      <c r="O22" s="60"/>
    </row>
    <row r="23" spans="1:15" ht="21" customHeight="1" x14ac:dyDescent="0.2">
      <c r="A23" s="109"/>
      <c r="B23" s="55" t="s">
        <v>6</v>
      </c>
      <c r="C23" s="63" t="s">
        <v>1</v>
      </c>
      <c r="D23" s="64">
        <f>単価表※ここの黄色セルに入力!$F$35</f>
        <v>0</v>
      </c>
      <c r="E23" s="59" t="s">
        <v>4</v>
      </c>
      <c r="F23" s="1" t="s">
        <v>3</v>
      </c>
      <c r="G23" s="65">
        <v>6663</v>
      </c>
      <c r="H23" s="62" t="s">
        <v>7</v>
      </c>
      <c r="I23" s="66">
        <f>D23*G23</f>
        <v>0</v>
      </c>
      <c r="J23" s="59" t="s">
        <v>4</v>
      </c>
      <c r="K23" s="60"/>
      <c r="L23" s="61"/>
      <c r="M23" s="67">
        <f>ROUNDDOWN(I22+I23,0)</f>
        <v>0</v>
      </c>
      <c r="N23" s="63" t="s">
        <v>4</v>
      </c>
      <c r="O23" s="60"/>
    </row>
    <row r="24" spans="1:15" ht="11.25" customHeight="1" thickBot="1" x14ac:dyDescent="0.25">
      <c r="A24" s="110"/>
      <c r="B24" s="68"/>
      <c r="C24" s="69"/>
      <c r="D24" s="70"/>
      <c r="E24" s="71"/>
      <c r="F24" s="3"/>
      <c r="G24" s="72"/>
      <c r="H24" s="69"/>
      <c r="I24" s="73"/>
      <c r="J24" s="71"/>
      <c r="K24" s="74"/>
      <c r="L24" s="75"/>
      <c r="M24" s="69"/>
      <c r="N24" s="69"/>
      <c r="O24" s="74"/>
    </row>
    <row r="25" spans="1:15" ht="21" customHeight="1" x14ac:dyDescent="0.2">
      <c r="A25" s="109" t="s">
        <v>59</v>
      </c>
      <c r="B25" s="55" t="s">
        <v>74</v>
      </c>
      <c r="C25" s="56" t="s">
        <v>75</v>
      </c>
      <c r="D25" s="2">
        <f>単価表※ここの黄色セルに入力!$F$26</f>
        <v>0</v>
      </c>
      <c r="E25" s="2" t="s">
        <v>12</v>
      </c>
      <c r="F25" s="1" t="s">
        <v>3</v>
      </c>
      <c r="G25" s="57">
        <f>$G$4</f>
        <v>47</v>
      </c>
      <c r="H25" s="1" t="s">
        <v>31</v>
      </c>
      <c r="I25" s="58">
        <f>D25*G25*0.85</f>
        <v>0</v>
      </c>
      <c r="J25" s="59" t="s">
        <v>4</v>
      </c>
      <c r="K25" s="60"/>
      <c r="L25" s="61"/>
      <c r="M25" s="62"/>
      <c r="N25" s="62"/>
      <c r="O25" s="60"/>
    </row>
    <row r="26" spans="1:15" ht="21" customHeight="1" x14ac:dyDescent="0.2">
      <c r="A26" s="109"/>
      <c r="B26" s="55" t="s">
        <v>73</v>
      </c>
      <c r="C26" s="63" t="s">
        <v>75</v>
      </c>
      <c r="D26" s="64">
        <f>単価表※ここの黄色セルに入力!$F$31</f>
        <v>0</v>
      </c>
      <c r="E26" s="59" t="s">
        <v>12</v>
      </c>
      <c r="F26" s="1" t="s">
        <v>3</v>
      </c>
      <c r="G26" s="65">
        <v>8174</v>
      </c>
      <c r="H26" s="62" t="s">
        <v>7</v>
      </c>
      <c r="I26" s="66">
        <f>D26*G26</f>
        <v>0</v>
      </c>
      <c r="J26" s="59" t="s">
        <v>4</v>
      </c>
      <c r="K26" s="60"/>
      <c r="L26" s="61"/>
      <c r="M26" s="67">
        <f>ROUNDDOWN(I25+I26,0)</f>
        <v>0</v>
      </c>
      <c r="N26" s="63" t="s">
        <v>4</v>
      </c>
      <c r="O26" s="60"/>
    </row>
    <row r="27" spans="1:15" ht="11.25" customHeight="1" thickBot="1" x14ac:dyDescent="0.25">
      <c r="A27" s="110"/>
      <c r="B27" s="68"/>
      <c r="C27" s="69"/>
      <c r="D27" s="70"/>
      <c r="E27" s="71"/>
      <c r="F27" s="3"/>
      <c r="G27" s="72"/>
      <c r="H27" s="69"/>
      <c r="I27" s="73"/>
      <c r="J27" s="71"/>
      <c r="K27" s="74"/>
      <c r="L27" s="75"/>
      <c r="M27" s="69"/>
      <c r="N27" s="69"/>
      <c r="O27" s="74"/>
    </row>
    <row r="28" spans="1:15" ht="21" customHeight="1" x14ac:dyDescent="0.2">
      <c r="A28" s="109" t="s">
        <v>60</v>
      </c>
      <c r="B28" s="55" t="s">
        <v>74</v>
      </c>
      <c r="C28" s="56" t="s">
        <v>75</v>
      </c>
      <c r="D28" s="2">
        <f>単価表※ここの黄色セルに入力!$F$26</f>
        <v>0</v>
      </c>
      <c r="E28" s="2" t="s">
        <v>12</v>
      </c>
      <c r="F28" s="1" t="s">
        <v>3</v>
      </c>
      <c r="G28" s="57">
        <f>$G$4</f>
        <v>47</v>
      </c>
      <c r="H28" s="1" t="s">
        <v>31</v>
      </c>
      <c r="I28" s="58">
        <f>D28*G28*0.85</f>
        <v>0</v>
      </c>
      <c r="J28" s="59" t="s">
        <v>4</v>
      </c>
      <c r="K28" s="60"/>
      <c r="L28" s="61"/>
      <c r="M28" s="62"/>
      <c r="N28" s="62"/>
      <c r="O28" s="60"/>
    </row>
    <row r="29" spans="1:15" ht="21" customHeight="1" x14ac:dyDescent="0.2">
      <c r="A29" s="109"/>
      <c r="B29" s="55" t="s">
        <v>73</v>
      </c>
      <c r="C29" s="63" t="s">
        <v>75</v>
      </c>
      <c r="D29" s="64">
        <f>単価表※ここの黄色セルに入力!$F$31</f>
        <v>0</v>
      </c>
      <c r="E29" s="59" t="s">
        <v>12</v>
      </c>
      <c r="F29" s="1" t="s">
        <v>3</v>
      </c>
      <c r="G29" s="65">
        <v>8520</v>
      </c>
      <c r="H29" s="62" t="s">
        <v>7</v>
      </c>
      <c r="I29" s="66">
        <f>D29*G29</f>
        <v>0</v>
      </c>
      <c r="J29" s="59" t="s">
        <v>4</v>
      </c>
      <c r="K29" s="60"/>
      <c r="L29" s="61"/>
      <c r="M29" s="67">
        <f>ROUNDDOWN(I28+I29,0)</f>
        <v>0</v>
      </c>
      <c r="N29" s="63" t="s">
        <v>4</v>
      </c>
      <c r="O29" s="60"/>
    </row>
    <row r="30" spans="1:15" ht="11.25" customHeight="1" thickBot="1" x14ac:dyDescent="0.25">
      <c r="A30" s="110"/>
      <c r="B30" s="68"/>
      <c r="C30" s="69"/>
      <c r="D30" s="70"/>
      <c r="E30" s="71"/>
      <c r="F30" s="3"/>
      <c r="G30" s="72"/>
      <c r="H30" s="69"/>
      <c r="I30" s="73"/>
      <c r="J30" s="71"/>
      <c r="K30" s="74"/>
      <c r="L30" s="75"/>
      <c r="M30" s="69"/>
      <c r="N30" s="69"/>
      <c r="O30" s="74"/>
    </row>
    <row r="31" spans="1:15" ht="21" customHeight="1" x14ac:dyDescent="0.2">
      <c r="A31" s="109" t="s">
        <v>61</v>
      </c>
      <c r="B31" s="55" t="s">
        <v>74</v>
      </c>
      <c r="C31" s="56" t="s">
        <v>75</v>
      </c>
      <c r="D31" s="2">
        <f>単価表※ここの黄色セルに入力!$F$26</f>
        <v>0</v>
      </c>
      <c r="E31" s="2" t="s">
        <v>12</v>
      </c>
      <c r="F31" s="1" t="s">
        <v>3</v>
      </c>
      <c r="G31" s="57">
        <f>$G$4</f>
        <v>47</v>
      </c>
      <c r="H31" s="1" t="s">
        <v>31</v>
      </c>
      <c r="I31" s="58">
        <f>D31*G31*0.85</f>
        <v>0</v>
      </c>
      <c r="J31" s="59" t="s">
        <v>4</v>
      </c>
      <c r="K31" s="60"/>
      <c r="L31" s="61"/>
      <c r="M31" s="62"/>
      <c r="N31" s="62"/>
      <c r="O31" s="60"/>
    </row>
    <row r="32" spans="1:15" ht="21" customHeight="1" x14ac:dyDescent="0.2">
      <c r="A32" s="109"/>
      <c r="B32" s="55" t="s">
        <v>73</v>
      </c>
      <c r="C32" s="63" t="s">
        <v>75</v>
      </c>
      <c r="D32" s="64">
        <f>単価表※ここの黄色セルに入力!$F$31</f>
        <v>0</v>
      </c>
      <c r="E32" s="59" t="s">
        <v>12</v>
      </c>
      <c r="F32" s="1" t="s">
        <v>3</v>
      </c>
      <c r="G32" s="65">
        <v>8041</v>
      </c>
      <c r="H32" s="62" t="s">
        <v>7</v>
      </c>
      <c r="I32" s="66">
        <f>D32*G32</f>
        <v>0</v>
      </c>
      <c r="J32" s="59" t="s">
        <v>4</v>
      </c>
      <c r="K32" s="60"/>
      <c r="L32" s="61"/>
      <c r="M32" s="67">
        <f>ROUNDDOWN(I31+I32,0)</f>
        <v>0</v>
      </c>
      <c r="N32" s="63" t="s">
        <v>4</v>
      </c>
      <c r="O32" s="60"/>
    </row>
    <row r="33" spans="1:15" ht="11.25" customHeight="1" thickBot="1" x14ac:dyDescent="0.25">
      <c r="A33" s="110"/>
      <c r="B33" s="68"/>
      <c r="C33" s="69"/>
      <c r="D33" s="70"/>
      <c r="E33" s="71"/>
      <c r="F33" s="3"/>
      <c r="G33" s="72"/>
      <c r="H33" s="69"/>
      <c r="I33" s="73"/>
      <c r="J33" s="71"/>
      <c r="K33" s="74"/>
      <c r="L33" s="75"/>
      <c r="M33" s="69"/>
      <c r="N33" s="69"/>
      <c r="O33" s="74"/>
    </row>
    <row r="34" spans="1:15" ht="21" customHeight="1" x14ac:dyDescent="0.2">
      <c r="A34" s="109" t="s">
        <v>62</v>
      </c>
      <c r="B34" s="55" t="s">
        <v>74</v>
      </c>
      <c r="C34" s="56" t="s">
        <v>75</v>
      </c>
      <c r="D34" s="2">
        <f>単価表※ここの黄色セルに入力!$F$26</f>
        <v>0</v>
      </c>
      <c r="E34" s="2" t="s">
        <v>12</v>
      </c>
      <c r="F34" s="1" t="s">
        <v>3</v>
      </c>
      <c r="G34" s="57">
        <f>$G$4</f>
        <v>47</v>
      </c>
      <c r="H34" s="1" t="s">
        <v>31</v>
      </c>
      <c r="I34" s="58">
        <f>D34*G34*0.85</f>
        <v>0</v>
      </c>
      <c r="J34" s="59" t="s">
        <v>4</v>
      </c>
      <c r="K34" s="60"/>
      <c r="L34" s="61"/>
      <c r="M34" s="62"/>
      <c r="N34" s="62"/>
      <c r="O34" s="60"/>
    </row>
    <row r="35" spans="1:15" ht="21" customHeight="1" x14ac:dyDescent="0.2">
      <c r="A35" s="109"/>
      <c r="B35" s="55" t="s">
        <v>73</v>
      </c>
      <c r="C35" s="63" t="s">
        <v>75</v>
      </c>
      <c r="D35" s="64">
        <f>単価表※ここの黄色セルに入力!$F$31</f>
        <v>0</v>
      </c>
      <c r="E35" s="59" t="s">
        <v>12</v>
      </c>
      <c r="F35" s="1" t="s">
        <v>3</v>
      </c>
      <c r="G35" s="65">
        <v>5497</v>
      </c>
      <c r="H35" s="62" t="s">
        <v>7</v>
      </c>
      <c r="I35" s="66">
        <f>D35*G35</f>
        <v>0</v>
      </c>
      <c r="J35" s="59" t="s">
        <v>4</v>
      </c>
      <c r="K35" s="60"/>
      <c r="L35" s="61"/>
      <c r="M35" s="67">
        <f>ROUNDDOWN(I34+I35,0)</f>
        <v>0</v>
      </c>
      <c r="N35" s="63" t="s">
        <v>4</v>
      </c>
      <c r="O35" s="60"/>
    </row>
    <row r="36" spans="1:15" ht="11.25" customHeight="1" thickBot="1" x14ac:dyDescent="0.25">
      <c r="A36" s="110"/>
      <c r="B36" s="68"/>
      <c r="C36" s="69"/>
      <c r="D36" s="70"/>
      <c r="E36" s="71"/>
      <c r="F36" s="3"/>
      <c r="G36" s="72"/>
      <c r="H36" s="69"/>
      <c r="I36" s="73"/>
      <c r="J36" s="71"/>
      <c r="K36" s="74"/>
      <c r="L36" s="75"/>
      <c r="M36" s="69"/>
      <c r="N36" s="69"/>
      <c r="O36" s="74"/>
    </row>
    <row r="37" spans="1:15" ht="21" customHeight="1" x14ac:dyDescent="0.2">
      <c r="A37" s="109" t="s">
        <v>63</v>
      </c>
      <c r="B37" s="55" t="s">
        <v>74</v>
      </c>
      <c r="C37" s="56" t="s">
        <v>75</v>
      </c>
      <c r="D37" s="2">
        <f>単価表※ここの黄色セルに入力!$F$26</f>
        <v>0</v>
      </c>
      <c r="E37" s="2" t="s">
        <v>12</v>
      </c>
      <c r="F37" s="1" t="s">
        <v>3</v>
      </c>
      <c r="G37" s="57">
        <f>$G$4</f>
        <v>47</v>
      </c>
      <c r="H37" s="1" t="s">
        <v>31</v>
      </c>
      <c r="I37" s="58">
        <f>D37*G37*0.85</f>
        <v>0</v>
      </c>
      <c r="J37" s="59" t="s">
        <v>4</v>
      </c>
      <c r="K37" s="60"/>
      <c r="L37" s="61"/>
      <c r="M37" s="62"/>
      <c r="N37" s="62"/>
      <c r="O37" s="60"/>
    </row>
    <row r="38" spans="1:15" ht="21" x14ac:dyDescent="0.2">
      <c r="A38" s="109"/>
      <c r="B38" s="55" t="s">
        <v>73</v>
      </c>
      <c r="C38" s="63" t="s">
        <v>75</v>
      </c>
      <c r="D38" s="64">
        <f>単価表※ここの黄色セルに入力!$F$31</f>
        <v>0</v>
      </c>
      <c r="E38" s="59" t="s">
        <v>12</v>
      </c>
      <c r="F38" s="1" t="s">
        <v>3</v>
      </c>
      <c r="G38" s="65">
        <v>7375</v>
      </c>
      <c r="H38" s="62" t="s">
        <v>7</v>
      </c>
      <c r="I38" s="66">
        <f>D38*G38</f>
        <v>0</v>
      </c>
      <c r="J38" s="59" t="s">
        <v>4</v>
      </c>
      <c r="K38" s="60"/>
      <c r="L38" s="61"/>
      <c r="M38" s="67">
        <f>ROUNDDOWN(I37+I38,0)</f>
        <v>0</v>
      </c>
      <c r="N38" s="63" t="s">
        <v>4</v>
      </c>
      <c r="O38" s="60"/>
    </row>
    <row r="39" spans="1:15" ht="11.25" customHeight="1" thickBot="1" x14ac:dyDescent="0.25">
      <c r="A39" s="110"/>
      <c r="B39" s="68"/>
      <c r="C39" s="69"/>
      <c r="D39" s="70"/>
      <c r="E39" s="71"/>
      <c r="F39" s="3"/>
      <c r="G39" s="72"/>
      <c r="H39" s="69"/>
      <c r="I39" s="73"/>
      <c r="J39" s="71"/>
      <c r="K39" s="74"/>
      <c r="L39" s="75"/>
      <c r="M39" s="69"/>
      <c r="N39" s="69"/>
      <c r="O39" s="74"/>
    </row>
    <row r="40" spans="1:15" ht="21" customHeight="1" x14ac:dyDescent="0.2">
      <c r="A40" s="109" t="s">
        <v>64</v>
      </c>
      <c r="B40" s="55" t="s">
        <v>74</v>
      </c>
      <c r="C40" s="56" t="s">
        <v>75</v>
      </c>
      <c r="D40" s="2">
        <f>単価表※ここの黄色セルに入力!$F$26</f>
        <v>0</v>
      </c>
      <c r="E40" s="2" t="s">
        <v>12</v>
      </c>
      <c r="F40" s="1" t="s">
        <v>3</v>
      </c>
      <c r="G40" s="57">
        <f>$G$4</f>
        <v>47</v>
      </c>
      <c r="H40" s="1" t="s">
        <v>31</v>
      </c>
      <c r="I40" s="58">
        <f>D40*G40*0.85</f>
        <v>0</v>
      </c>
      <c r="J40" s="59" t="s">
        <v>4</v>
      </c>
      <c r="K40" s="60"/>
      <c r="L40" s="61"/>
      <c r="M40" s="62"/>
      <c r="N40" s="62"/>
      <c r="O40" s="60"/>
    </row>
    <row r="41" spans="1:15" ht="21" x14ac:dyDescent="0.2">
      <c r="A41" s="109"/>
      <c r="B41" s="55" t="s">
        <v>73</v>
      </c>
      <c r="C41" s="63" t="s">
        <v>75</v>
      </c>
      <c r="D41" s="64">
        <f>単価表※ここの黄色セルに入力!$F$31</f>
        <v>0</v>
      </c>
      <c r="E41" s="59" t="s">
        <v>12</v>
      </c>
      <c r="F41" s="1" t="s">
        <v>3</v>
      </c>
      <c r="G41" s="65">
        <v>7578</v>
      </c>
      <c r="H41" s="62" t="s">
        <v>7</v>
      </c>
      <c r="I41" s="66">
        <f>D41*G41</f>
        <v>0</v>
      </c>
      <c r="J41" s="59" t="s">
        <v>4</v>
      </c>
      <c r="K41" s="60"/>
      <c r="L41" s="61"/>
      <c r="M41" s="67">
        <f>ROUNDDOWN(I40+I41,0)</f>
        <v>0</v>
      </c>
      <c r="N41" s="63" t="s">
        <v>4</v>
      </c>
      <c r="O41" s="60"/>
    </row>
    <row r="42" spans="1:15" ht="11.25" customHeight="1" thickBot="1" x14ac:dyDescent="0.25">
      <c r="A42" s="110"/>
      <c r="B42" s="68"/>
      <c r="C42" s="69"/>
      <c r="D42" s="70"/>
      <c r="E42" s="71"/>
      <c r="F42" s="3"/>
      <c r="G42" s="72"/>
      <c r="H42" s="69"/>
      <c r="I42" s="73"/>
      <c r="J42" s="71"/>
      <c r="K42" s="74"/>
      <c r="L42" s="75"/>
      <c r="M42" s="69"/>
      <c r="N42" s="69"/>
      <c r="O42" s="74"/>
    </row>
    <row r="43" spans="1:15" ht="21" customHeight="1" x14ac:dyDescent="0.2">
      <c r="A43" s="109" t="s">
        <v>65</v>
      </c>
      <c r="B43" s="55" t="s">
        <v>74</v>
      </c>
      <c r="C43" s="56" t="s">
        <v>75</v>
      </c>
      <c r="D43" s="2">
        <f>単価表※ここの黄色セルに入力!$F$26</f>
        <v>0</v>
      </c>
      <c r="E43" s="2" t="s">
        <v>12</v>
      </c>
      <c r="F43" s="1" t="s">
        <v>3</v>
      </c>
      <c r="G43" s="57">
        <f>$G$4</f>
        <v>47</v>
      </c>
      <c r="H43" s="1" t="s">
        <v>31</v>
      </c>
      <c r="I43" s="58">
        <f>D43*G43*0.85</f>
        <v>0</v>
      </c>
      <c r="J43" s="59" t="s">
        <v>4</v>
      </c>
      <c r="K43" s="60"/>
      <c r="L43" s="61"/>
      <c r="M43" s="62"/>
      <c r="N43" s="62"/>
      <c r="O43" s="60"/>
    </row>
    <row r="44" spans="1:15" ht="21" x14ac:dyDescent="0.2">
      <c r="A44" s="109"/>
      <c r="B44" s="55" t="s">
        <v>73</v>
      </c>
      <c r="C44" s="63" t="s">
        <v>75</v>
      </c>
      <c r="D44" s="64">
        <f>単価表※ここの黄色セルに入力!$F$31</f>
        <v>0</v>
      </c>
      <c r="E44" s="59" t="s">
        <v>12</v>
      </c>
      <c r="F44" s="1" t="s">
        <v>3</v>
      </c>
      <c r="G44" s="65">
        <v>8544</v>
      </c>
      <c r="H44" s="62" t="s">
        <v>7</v>
      </c>
      <c r="I44" s="66">
        <f>D44*G44</f>
        <v>0</v>
      </c>
      <c r="J44" s="59" t="s">
        <v>4</v>
      </c>
      <c r="K44" s="60"/>
      <c r="L44" s="61"/>
      <c r="M44" s="67">
        <f>ROUNDDOWN(I43+I44,0)</f>
        <v>0</v>
      </c>
      <c r="N44" s="63" t="s">
        <v>4</v>
      </c>
      <c r="O44" s="60"/>
    </row>
    <row r="45" spans="1:15" ht="11.25" customHeight="1" thickBot="1" x14ac:dyDescent="0.25">
      <c r="A45" s="110"/>
      <c r="B45" s="68"/>
      <c r="C45" s="69"/>
      <c r="D45" s="70"/>
      <c r="E45" s="71"/>
      <c r="F45" s="3"/>
      <c r="G45" s="72"/>
      <c r="H45" s="69"/>
      <c r="I45" s="73"/>
      <c r="J45" s="71"/>
      <c r="K45" s="74"/>
      <c r="L45" s="75"/>
      <c r="M45" s="69"/>
      <c r="N45" s="69"/>
      <c r="O45" s="74"/>
    </row>
    <row r="46" spans="1:15" ht="21" customHeight="1" x14ac:dyDescent="0.2">
      <c r="A46" s="109" t="s">
        <v>66</v>
      </c>
      <c r="B46" s="55" t="s">
        <v>74</v>
      </c>
      <c r="C46" s="56" t="s">
        <v>75</v>
      </c>
      <c r="D46" s="2">
        <f>単価表※ここの黄色セルに入力!$F$26</f>
        <v>0</v>
      </c>
      <c r="E46" s="2" t="s">
        <v>12</v>
      </c>
      <c r="F46" s="1" t="s">
        <v>3</v>
      </c>
      <c r="G46" s="57">
        <f>$G$4</f>
        <v>47</v>
      </c>
      <c r="H46" s="1" t="s">
        <v>31</v>
      </c>
      <c r="I46" s="58">
        <f>D46*G46*0.85</f>
        <v>0</v>
      </c>
      <c r="J46" s="59" t="s">
        <v>4</v>
      </c>
      <c r="K46" s="60"/>
      <c r="L46" s="61"/>
      <c r="M46" s="62"/>
      <c r="N46" s="62"/>
      <c r="O46" s="60"/>
    </row>
    <row r="47" spans="1:15" ht="21" x14ac:dyDescent="0.2">
      <c r="A47" s="109"/>
      <c r="B47" s="55" t="s">
        <v>73</v>
      </c>
      <c r="C47" s="63" t="s">
        <v>75</v>
      </c>
      <c r="D47" s="64">
        <f>単価表※ここの黄色セルに入力!$F$31</f>
        <v>0</v>
      </c>
      <c r="E47" s="59" t="s">
        <v>12</v>
      </c>
      <c r="F47" s="1" t="s">
        <v>3</v>
      </c>
      <c r="G47" s="65">
        <v>6818</v>
      </c>
      <c r="H47" s="62" t="s">
        <v>7</v>
      </c>
      <c r="I47" s="66">
        <f>D47*G47</f>
        <v>0</v>
      </c>
      <c r="J47" s="59" t="s">
        <v>4</v>
      </c>
      <c r="K47" s="60"/>
      <c r="L47" s="61"/>
      <c r="M47" s="67">
        <f>ROUNDDOWN(I46+I47,0)</f>
        <v>0</v>
      </c>
      <c r="N47" s="63" t="s">
        <v>4</v>
      </c>
      <c r="O47" s="60"/>
    </row>
    <row r="48" spans="1:15" ht="11.25" customHeight="1" thickBot="1" x14ac:dyDescent="0.25">
      <c r="A48" s="110"/>
      <c r="B48" s="68"/>
      <c r="C48" s="69"/>
      <c r="D48" s="70"/>
      <c r="E48" s="71"/>
      <c r="F48" s="3"/>
      <c r="G48" s="72"/>
      <c r="H48" s="69"/>
      <c r="I48" s="73"/>
      <c r="J48" s="71"/>
      <c r="K48" s="74"/>
      <c r="L48" s="75"/>
      <c r="M48" s="69"/>
      <c r="N48" s="69"/>
      <c r="O48" s="74"/>
    </row>
    <row r="49" spans="1:15" ht="21" customHeight="1" x14ac:dyDescent="0.2">
      <c r="A49" s="109" t="s">
        <v>67</v>
      </c>
      <c r="B49" s="55" t="s">
        <v>74</v>
      </c>
      <c r="C49" s="56" t="s">
        <v>75</v>
      </c>
      <c r="D49" s="2">
        <f>単価表※ここの黄色セルに入力!$F$26</f>
        <v>0</v>
      </c>
      <c r="E49" s="2" t="s">
        <v>12</v>
      </c>
      <c r="F49" s="1" t="s">
        <v>3</v>
      </c>
      <c r="G49" s="57">
        <f>$G$4</f>
        <v>47</v>
      </c>
      <c r="H49" s="1" t="s">
        <v>31</v>
      </c>
      <c r="I49" s="58">
        <f>D49*G49*0.85</f>
        <v>0</v>
      </c>
      <c r="J49" s="59" t="s">
        <v>4</v>
      </c>
      <c r="K49" s="60"/>
      <c r="L49" s="61"/>
      <c r="M49" s="62"/>
      <c r="N49" s="62"/>
      <c r="O49" s="60"/>
    </row>
    <row r="50" spans="1:15" ht="21" x14ac:dyDescent="0.2">
      <c r="A50" s="109"/>
      <c r="B50" s="55" t="s">
        <v>73</v>
      </c>
      <c r="C50" s="63" t="s">
        <v>75</v>
      </c>
      <c r="D50" s="64">
        <f>単価表※ここの黄色セルに入力!$F$31</f>
        <v>0</v>
      </c>
      <c r="E50" s="59" t="s">
        <v>12</v>
      </c>
      <c r="F50" s="1" t="s">
        <v>3</v>
      </c>
      <c r="G50" s="65">
        <v>7948</v>
      </c>
      <c r="H50" s="62" t="s">
        <v>7</v>
      </c>
      <c r="I50" s="66">
        <f>D50*G50</f>
        <v>0</v>
      </c>
      <c r="J50" s="59" t="s">
        <v>4</v>
      </c>
      <c r="K50" s="60"/>
      <c r="L50" s="61"/>
      <c r="M50" s="67">
        <f>ROUNDDOWN(I49+I50,0)</f>
        <v>0</v>
      </c>
      <c r="N50" s="63" t="s">
        <v>4</v>
      </c>
      <c r="O50" s="60"/>
    </row>
    <row r="51" spans="1:15" ht="11.25" customHeight="1" thickBot="1" x14ac:dyDescent="0.25">
      <c r="A51" s="110"/>
      <c r="B51" s="68"/>
      <c r="C51" s="69"/>
      <c r="D51" s="70"/>
      <c r="E51" s="71"/>
      <c r="F51" s="3"/>
      <c r="G51" s="72"/>
      <c r="H51" s="69"/>
      <c r="I51" s="73"/>
      <c r="J51" s="71"/>
      <c r="K51" s="74"/>
      <c r="L51" s="75"/>
      <c r="M51" s="69"/>
      <c r="N51" s="69"/>
      <c r="O51" s="74"/>
    </row>
    <row r="52" spans="1:15" ht="21" customHeight="1" x14ac:dyDescent="0.2">
      <c r="A52" s="109" t="s">
        <v>68</v>
      </c>
      <c r="B52" s="55" t="s">
        <v>74</v>
      </c>
      <c r="C52" s="56" t="s">
        <v>75</v>
      </c>
      <c r="D52" s="2">
        <f>単価表※ここの黄色セルに入力!$F$26</f>
        <v>0</v>
      </c>
      <c r="E52" s="2" t="s">
        <v>12</v>
      </c>
      <c r="F52" s="1" t="s">
        <v>3</v>
      </c>
      <c r="G52" s="57">
        <f>$G$4</f>
        <v>47</v>
      </c>
      <c r="H52" s="1" t="s">
        <v>31</v>
      </c>
      <c r="I52" s="58">
        <f>D52*G52*0.85</f>
        <v>0</v>
      </c>
      <c r="J52" s="59" t="s">
        <v>4</v>
      </c>
      <c r="K52" s="60"/>
      <c r="L52" s="61"/>
      <c r="M52" s="62"/>
      <c r="N52" s="62"/>
      <c r="O52" s="60"/>
    </row>
    <row r="53" spans="1:15" ht="21" x14ac:dyDescent="0.2">
      <c r="A53" s="109"/>
      <c r="B53" s="55" t="s">
        <v>72</v>
      </c>
      <c r="C53" s="63" t="s">
        <v>75</v>
      </c>
      <c r="D53" s="64">
        <f>単価表※ここの黄色セルに入力!$F$35</f>
        <v>0</v>
      </c>
      <c r="E53" s="59" t="s">
        <v>12</v>
      </c>
      <c r="F53" s="1" t="s">
        <v>3</v>
      </c>
      <c r="G53" s="65">
        <v>7975</v>
      </c>
      <c r="H53" s="62" t="s">
        <v>7</v>
      </c>
      <c r="I53" s="66">
        <f>D53*G53</f>
        <v>0</v>
      </c>
      <c r="J53" s="59" t="s">
        <v>4</v>
      </c>
      <c r="K53" s="60"/>
      <c r="L53" s="61"/>
      <c r="M53" s="67">
        <f>ROUNDDOWN(I52+I53,0)</f>
        <v>0</v>
      </c>
      <c r="N53" s="63" t="s">
        <v>4</v>
      </c>
      <c r="O53" s="60"/>
    </row>
    <row r="54" spans="1:15" ht="11.25" customHeight="1" thickBot="1" x14ac:dyDescent="0.25">
      <c r="A54" s="110"/>
      <c r="B54" s="68"/>
      <c r="C54" s="69"/>
      <c r="D54" s="70"/>
      <c r="E54" s="71"/>
      <c r="F54" s="3"/>
      <c r="G54" s="72"/>
      <c r="H54" s="69"/>
      <c r="I54" s="73"/>
      <c r="J54" s="71"/>
      <c r="K54" s="74"/>
      <c r="L54" s="75"/>
      <c r="M54" s="69"/>
      <c r="N54" s="69"/>
      <c r="O54" s="74"/>
    </row>
    <row r="55" spans="1:15" ht="21" customHeight="1" x14ac:dyDescent="0.2">
      <c r="A55" s="109" t="s">
        <v>69</v>
      </c>
      <c r="B55" s="55" t="s">
        <v>74</v>
      </c>
      <c r="C55" s="56" t="s">
        <v>75</v>
      </c>
      <c r="D55" s="2">
        <f>単価表※ここの黄色セルに入力!$F$26</f>
        <v>0</v>
      </c>
      <c r="E55" s="2" t="s">
        <v>12</v>
      </c>
      <c r="F55" s="1" t="s">
        <v>3</v>
      </c>
      <c r="G55" s="57">
        <f>$G$4</f>
        <v>47</v>
      </c>
      <c r="H55" s="1" t="s">
        <v>31</v>
      </c>
      <c r="I55" s="58">
        <f>D55*G55*0.85</f>
        <v>0</v>
      </c>
      <c r="J55" s="59" t="s">
        <v>4</v>
      </c>
      <c r="K55" s="60"/>
      <c r="L55" s="61"/>
      <c r="M55" s="62"/>
      <c r="N55" s="62"/>
      <c r="O55" s="60"/>
    </row>
    <row r="56" spans="1:15" ht="21" x14ac:dyDescent="0.2">
      <c r="A56" s="109"/>
      <c r="B56" s="55" t="s">
        <v>72</v>
      </c>
      <c r="C56" s="63" t="s">
        <v>75</v>
      </c>
      <c r="D56" s="64">
        <f>単価表※ここの黄色セルに入力!$F$35</f>
        <v>0</v>
      </c>
      <c r="E56" s="59" t="s">
        <v>12</v>
      </c>
      <c r="F56" s="1" t="s">
        <v>3</v>
      </c>
      <c r="G56" s="65">
        <v>7644</v>
      </c>
      <c r="H56" s="62" t="s">
        <v>7</v>
      </c>
      <c r="I56" s="66">
        <f>D56*G56</f>
        <v>0</v>
      </c>
      <c r="J56" s="59" t="s">
        <v>4</v>
      </c>
      <c r="K56" s="60"/>
      <c r="L56" s="61"/>
      <c r="M56" s="67">
        <f>ROUNDDOWN(I55+I56,0)</f>
        <v>0</v>
      </c>
      <c r="N56" s="63" t="s">
        <v>4</v>
      </c>
      <c r="O56" s="60"/>
    </row>
    <row r="57" spans="1:15" ht="11.25" customHeight="1" thickBot="1" x14ac:dyDescent="0.25">
      <c r="A57" s="110"/>
      <c r="B57" s="68"/>
      <c r="C57" s="69"/>
      <c r="D57" s="70"/>
      <c r="E57" s="71"/>
      <c r="F57" s="3"/>
      <c r="G57" s="72"/>
      <c r="H57" s="69"/>
      <c r="I57" s="73"/>
      <c r="J57" s="71"/>
      <c r="K57" s="74"/>
      <c r="L57" s="75"/>
      <c r="M57" s="69"/>
      <c r="N57" s="69"/>
      <c r="O57" s="74"/>
    </row>
    <row r="58" spans="1:15" ht="11.25" customHeight="1" x14ac:dyDescent="0.2">
      <c r="A58" s="76"/>
      <c r="B58" s="77"/>
      <c r="C58" s="62"/>
      <c r="D58" s="78"/>
      <c r="E58" s="79"/>
      <c r="F58" s="1"/>
      <c r="G58" s="65"/>
      <c r="H58" s="62"/>
      <c r="I58" s="80"/>
      <c r="J58" s="79"/>
      <c r="K58" s="62"/>
      <c r="L58" s="62"/>
      <c r="M58" s="62"/>
      <c r="N58" s="62"/>
      <c r="O58" s="62"/>
    </row>
    <row r="59" spans="1:15" ht="9" customHeight="1" x14ac:dyDescent="0.2">
      <c r="A59" s="76"/>
      <c r="B59" s="77"/>
      <c r="C59" s="62"/>
      <c r="D59" s="78"/>
      <c r="E59" s="79"/>
      <c r="F59" s="1"/>
      <c r="G59" s="65"/>
      <c r="H59" s="62"/>
      <c r="I59" s="80"/>
      <c r="J59" s="79"/>
      <c r="K59" s="62"/>
      <c r="L59" s="62"/>
      <c r="M59" s="62"/>
      <c r="N59" s="62"/>
      <c r="O59" s="62"/>
    </row>
    <row r="60" spans="1:15" ht="27" customHeight="1" thickBot="1" x14ac:dyDescent="0.25">
      <c r="A60" s="76"/>
      <c r="B60" s="77"/>
      <c r="C60" s="62"/>
      <c r="D60" s="78"/>
      <c r="E60" s="79"/>
      <c r="F60" s="1"/>
      <c r="G60" s="81"/>
      <c r="H60" s="62"/>
      <c r="I60" s="112" t="s">
        <v>97</v>
      </c>
      <c r="J60" s="112"/>
      <c r="K60" s="112"/>
      <c r="L60" s="112"/>
      <c r="M60" s="82">
        <f>M5+M8+M11+M14+M17+M20+M23+M26+M29+M32+M35+M38+M41+M44+M47+M50+M53+M56</f>
        <v>0</v>
      </c>
      <c r="N60" s="83" t="s">
        <v>4</v>
      </c>
      <c r="O60" s="62"/>
    </row>
    <row r="61" spans="1:15" ht="6" customHeight="1" thickTop="1" x14ac:dyDescent="0.2">
      <c r="A61" s="76"/>
      <c r="B61" s="77"/>
      <c r="C61" s="62"/>
      <c r="D61" s="78"/>
      <c r="E61" s="79"/>
      <c r="F61" s="1"/>
      <c r="G61" s="65"/>
      <c r="H61" s="62"/>
      <c r="I61" s="80"/>
      <c r="J61" s="79"/>
      <c r="K61" s="62"/>
      <c r="L61" s="62"/>
      <c r="M61" s="62"/>
      <c r="N61" s="62"/>
      <c r="O61" s="62"/>
    </row>
    <row r="62" spans="1:15" ht="19.5" customHeight="1" x14ac:dyDescent="0.15">
      <c r="A62" s="111" t="s">
        <v>32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</row>
  </sheetData>
  <sheetProtection algorithmName="SHA-512" hashValue="YP+fHGhgybOj9ksmc6ClY1XZvA5wcAx+aTa8r3fHpTlz1H1XNhZMBJq1SncyBSk16edY8mvYlsdq/Sn1MJ2h+Q==" saltValue="hjtY5cjDPKOnk1MiQ/9guQ==" spinCount="100000" sheet="1" objects="1" scenarios="1" selectLockedCells="1" selectUnlockedCells="1"/>
  <mergeCells count="24">
    <mergeCell ref="A62:M62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I60:L60"/>
    <mergeCell ref="A25:A27"/>
    <mergeCell ref="J1:K1"/>
    <mergeCell ref="M1:O1"/>
    <mergeCell ref="B3:K3"/>
    <mergeCell ref="L3:O3"/>
    <mergeCell ref="A4:A6"/>
    <mergeCell ref="A7:A9"/>
    <mergeCell ref="A10:A12"/>
    <mergeCell ref="A13:A15"/>
    <mergeCell ref="A16:A18"/>
    <mergeCell ref="A19:A21"/>
    <mergeCell ref="A22:A24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62"/>
  <sheetViews>
    <sheetView zoomScaleNormal="100" workbookViewId="0"/>
  </sheetViews>
  <sheetFormatPr defaultRowHeight="13.5" x14ac:dyDescent="0.15"/>
  <cols>
    <col min="1" max="1" width="19.125" style="49" customWidth="1"/>
    <col min="2" max="2" width="4.375" style="49" customWidth="1"/>
    <col min="3" max="3" width="3.375" style="49" bestFit="1" customWidth="1"/>
    <col min="4" max="4" width="12.875" style="50" customWidth="1"/>
    <col min="5" max="6" width="3.375" style="49" bestFit="1" customWidth="1"/>
    <col min="7" max="7" width="7.875" style="49" customWidth="1"/>
    <col min="8" max="8" width="14.75" style="49" customWidth="1"/>
    <col min="9" max="9" width="15.125" style="50" customWidth="1"/>
    <col min="10" max="10" width="2.75" style="53" customWidth="1"/>
    <col min="11" max="11" width="3.5" style="49" customWidth="1"/>
    <col min="12" max="12" width="2.375" style="49" customWidth="1"/>
    <col min="13" max="13" width="15.625" style="49" customWidth="1"/>
    <col min="14" max="14" width="3.125" style="49" customWidth="1"/>
    <col min="15" max="15" width="1.375" style="49" customWidth="1"/>
    <col min="16" max="16384" width="9" style="49"/>
  </cols>
  <sheetData>
    <row r="1" spans="1:15" ht="19.5" customHeight="1" x14ac:dyDescent="0.15">
      <c r="J1" s="104"/>
      <c r="K1" s="104"/>
      <c r="L1" s="51"/>
      <c r="M1" s="105" t="s">
        <v>30</v>
      </c>
      <c r="N1" s="105"/>
      <c r="O1" s="105"/>
    </row>
    <row r="2" spans="1:15" ht="22.5" customHeight="1" thickBot="1" x14ac:dyDescent="0.2">
      <c r="A2" s="52" t="s">
        <v>48</v>
      </c>
    </row>
    <row r="3" spans="1:15" ht="22.5" customHeight="1" thickBot="1" x14ac:dyDescent="0.2">
      <c r="A3" s="54" t="s">
        <v>0</v>
      </c>
      <c r="B3" s="106" t="s">
        <v>28</v>
      </c>
      <c r="C3" s="107"/>
      <c r="D3" s="107"/>
      <c r="E3" s="107"/>
      <c r="F3" s="107"/>
      <c r="G3" s="107"/>
      <c r="H3" s="107"/>
      <c r="I3" s="107"/>
      <c r="J3" s="107"/>
      <c r="K3" s="108"/>
      <c r="L3" s="106" t="s">
        <v>29</v>
      </c>
      <c r="M3" s="107"/>
      <c r="N3" s="107"/>
      <c r="O3" s="108"/>
    </row>
    <row r="4" spans="1:15" ht="21" customHeight="1" x14ac:dyDescent="0.2">
      <c r="A4" s="109" t="s">
        <v>52</v>
      </c>
      <c r="B4" s="55" t="s">
        <v>2</v>
      </c>
      <c r="C4" s="56" t="s">
        <v>1</v>
      </c>
      <c r="D4" s="2">
        <f>単価表※ここの黄色セルに入力!$F$26</f>
        <v>0</v>
      </c>
      <c r="E4" s="2" t="s">
        <v>4</v>
      </c>
      <c r="F4" s="1" t="s">
        <v>3</v>
      </c>
      <c r="G4" s="57">
        <v>44</v>
      </c>
      <c r="H4" s="1" t="s">
        <v>31</v>
      </c>
      <c r="I4" s="58">
        <f>D4*G4*0.85</f>
        <v>0</v>
      </c>
      <c r="J4" s="59" t="s">
        <v>4</v>
      </c>
      <c r="K4" s="60"/>
      <c r="L4" s="61"/>
      <c r="M4" s="62"/>
      <c r="N4" s="62"/>
      <c r="O4" s="60"/>
    </row>
    <row r="5" spans="1:15" ht="21" x14ac:dyDescent="0.2">
      <c r="A5" s="109"/>
      <c r="B5" s="55" t="s">
        <v>5</v>
      </c>
      <c r="C5" s="63" t="s">
        <v>1</v>
      </c>
      <c r="D5" s="64">
        <f>単価表※ここの黄色セルに入力!$F$31</f>
        <v>0</v>
      </c>
      <c r="E5" s="59" t="s">
        <v>4</v>
      </c>
      <c r="F5" s="1" t="s">
        <v>3</v>
      </c>
      <c r="G5" s="65">
        <v>6854</v>
      </c>
      <c r="H5" s="62" t="s">
        <v>7</v>
      </c>
      <c r="I5" s="66">
        <f>D5*G5</f>
        <v>0</v>
      </c>
      <c r="J5" s="59" t="s">
        <v>4</v>
      </c>
      <c r="K5" s="60"/>
      <c r="L5" s="61"/>
      <c r="M5" s="67">
        <f>ROUNDDOWN(I4+I5,0)</f>
        <v>0</v>
      </c>
      <c r="N5" s="63" t="s">
        <v>4</v>
      </c>
      <c r="O5" s="60"/>
    </row>
    <row r="6" spans="1:15" ht="11.25" customHeight="1" thickBot="1" x14ac:dyDescent="0.25">
      <c r="A6" s="110"/>
      <c r="B6" s="68"/>
      <c r="C6" s="69"/>
      <c r="D6" s="70"/>
      <c r="E6" s="71"/>
      <c r="F6" s="3"/>
      <c r="G6" s="72"/>
      <c r="H6" s="69"/>
      <c r="I6" s="73"/>
      <c r="J6" s="71"/>
      <c r="K6" s="74"/>
      <c r="L6" s="75"/>
      <c r="M6" s="69"/>
      <c r="N6" s="69"/>
      <c r="O6" s="74"/>
    </row>
    <row r="7" spans="1:15" ht="21" customHeight="1" x14ac:dyDescent="0.2">
      <c r="A7" s="109" t="s">
        <v>53</v>
      </c>
      <c r="B7" s="55" t="s">
        <v>2</v>
      </c>
      <c r="C7" s="56" t="s">
        <v>1</v>
      </c>
      <c r="D7" s="2">
        <f>単価表※ここの黄色セルに入力!$F$26</f>
        <v>0</v>
      </c>
      <c r="E7" s="2" t="s">
        <v>4</v>
      </c>
      <c r="F7" s="1" t="s">
        <v>3</v>
      </c>
      <c r="G7" s="57">
        <f>$G$4</f>
        <v>44</v>
      </c>
      <c r="H7" s="1" t="s">
        <v>31</v>
      </c>
      <c r="I7" s="58">
        <f>D7*G7*0.85</f>
        <v>0</v>
      </c>
      <c r="J7" s="59" t="s">
        <v>4</v>
      </c>
      <c r="K7" s="60"/>
      <c r="L7" s="61"/>
      <c r="M7" s="62"/>
      <c r="N7" s="62"/>
      <c r="O7" s="60"/>
    </row>
    <row r="8" spans="1:15" ht="21" x14ac:dyDescent="0.2">
      <c r="A8" s="109"/>
      <c r="B8" s="55" t="s">
        <v>5</v>
      </c>
      <c r="C8" s="63" t="s">
        <v>1</v>
      </c>
      <c r="D8" s="64">
        <f>単価表※ここの黄色セルに入力!$F$31</f>
        <v>0</v>
      </c>
      <c r="E8" s="59" t="s">
        <v>4</v>
      </c>
      <c r="F8" s="1" t="s">
        <v>3</v>
      </c>
      <c r="G8" s="65">
        <v>6911</v>
      </c>
      <c r="H8" s="62" t="s">
        <v>7</v>
      </c>
      <c r="I8" s="66">
        <f>D8*G8</f>
        <v>0</v>
      </c>
      <c r="J8" s="59" t="s">
        <v>4</v>
      </c>
      <c r="K8" s="60"/>
      <c r="L8" s="61"/>
      <c r="M8" s="67">
        <f>ROUNDDOWN(I7+I8,0)</f>
        <v>0</v>
      </c>
      <c r="N8" s="63" t="s">
        <v>4</v>
      </c>
      <c r="O8" s="60"/>
    </row>
    <row r="9" spans="1:15" ht="11.25" customHeight="1" thickBot="1" x14ac:dyDescent="0.25">
      <c r="A9" s="110"/>
      <c r="B9" s="68"/>
      <c r="C9" s="69"/>
      <c r="D9" s="70"/>
      <c r="E9" s="71"/>
      <c r="F9" s="3"/>
      <c r="G9" s="72"/>
      <c r="H9" s="69"/>
      <c r="I9" s="73"/>
      <c r="J9" s="71"/>
      <c r="K9" s="74"/>
      <c r="L9" s="75"/>
      <c r="M9" s="69"/>
      <c r="N9" s="69"/>
      <c r="O9" s="74"/>
    </row>
    <row r="10" spans="1:15" ht="21" customHeight="1" x14ac:dyDescent="0.2">
      <c r="A10" s="109" t="s">
        <v>54</v>
      </c>
      <c r="B10" s="55" t="s">
        <v>2</v>
      </c>
      <c r="C10" s="56" t="s">
        <v>1</v>
      </c>
      <c r="D10" s="2">
        <f>単価表※ここの黄色セルに入力!$F$26</f>
        <v>0</v>
      </c>
      <c r="E10" s="2" t="s">
        <v>4</v>
      </c>
      <c r="F10" s="1" t="s">
        <v>3</v>
      </c>
      <c r="G10" s="57">
        <f>$G$4</f>
        <v>44</v>
      </c>
      <c r="H10" s="1" t="s">
        <v>31</v>
      </c>
      <c r="I10" s="58">
        <f>D10*G10*0.85</f>
        <v>0</v>
      </c>
      <c r="J10" s="59" t="s">
        <v>4</v>
      </c>
      <c r="K10" s="60"/>
      <c r="L10" s="61"/>
      <c r="M10" s="62"/>
      <c r="N10" s="62"/>
      <c r="O10" s="60"/>
    </row>
    <row r="11" spans="1:15" ht="21" x14ac:dyDescent="0.2">
      <c r="A11" s="109"/>
      <c r="B11" s="55" t="s">
        <v>5</v>
      </c>
      <c r="C11" s="63" t="s">
        <v>1</v>
      </c>
      <c r="D11" s="64">
        <f>単価表※ここの黄色セルに入力!$F$31</f>
        <v>0</v>
      </c>
      <c r="E11" s="59" t="s">
        <v>4</v>
      </c>
      <c r="F11" s="1" t="s">
        <v>3</v>
      </c>
      <c r="G11" s="65">
        <v>6375</v>
      </c>
      <c r="H11" s="62" t="s">
        <v>7</v>
      </c>
      <c r="I11" s="66">
        <f>D11*G11</f>
        <v>0</v>
      </c>
      <c r="J11" s="59" t="s">
        <v>4</v>
      </c>
      <c r="K11" s="60"/>
      <c r="L11" s="61"/>
      <c r="M11" s="67">
        <f>ROUNDDOWN(I10+I11,0)</f>
        <v>0</v>
      </c>
      <c r="N11" s="63" t="s">
        <v>4</v>
      </c>
      <c r="O11" s="60"/>
    </row>
    <row r="12" spans="1:15" ht="11.25" customHeight="1" thickBot="1" x14ac:dyDescent="0.25">
      <c r="A12" s="110"/>
      <c r="B12" s="68"/>
      <c r="C12" s="69"/>
      <c r="D12" s="70"/>
      <c r="E12" s="71"/>
      <c r="F12" s="3"/>
      <c r="G12" s="72"/>
      <c r="H12" s="69"/>
      <c r="I12" s="73"/>
      <c r="J12" s="71"/>
      <c r="K12" s="74"/>
      <c r="L12" s="75"/>
      <c r="M12" s="69"/>
      <c r="N12" s="69"/>
      <c r="O12" s="74"/>
    </row>
    <row r="13" spans="1:15" ht="21" customHeight="1" x14ac:dyDescent="0.2">
      <c r="A13" s="109" t="s">
        <v>55</v>
      </c>
      <c r="B13" s="55" t="s">
        <v>2</v>
      </c>
      <c r="C13" s="56" t="s">
        <v>1</v>
      </c>
      <c r="D13" s="2">
        <f>単価表※ここの黄色セルに入力!$F$26</f>
        <v>0</v>
      </c>
      <c r="E13" s="2" t="s">
        <v>4</v>
      </c>
      <c r="F13" s="1" t="s">
        <v>3</v>
      </c>
      <c r="G13" s="57">
        <f>$G$4</f>
        <v>44</v>
      </c>
      <c r="H13" s="1" t="s">
        <v>31</v>
      </c>
      <c r="I13" s="58">
        <f>D13*G13*0.85</f>
        <v>0</v>
      </c>
      <c r="J13" s="59" t="s">
        <v>4</v>
      </c>
      <c r="K13" s="60"/>
      <c r="L13" s="61"/>
      <c r="M13" s="62"/>
      <c r="N13" s="62"/>
      <c r="O13" s="60"/>
    </row>
    <row r="14" spans="1:15" ht="21" x14ac:dyDescent="0.2">
      <c r="A14" s="109"/>
      <c r="B14" s="55" t="s">
        <v>5</v>
      </c>
      <c r="C14" s="63" t="s">
        <v>1</v>
      </c>
      <c r="D14" s="64">
        <f>単価表※ここの黄色セルに入力!$F$31</f>
        <v>0</v>
      </c>
      <c r="E14" s="59" t="s">
        <v>4</v>
      </c>
      <c r="F14" s="1" t="s">
        <v>3</v>
      </c>
      <c r="G14" s="65">
        <v>7134</v>
      </c>
      <c r="H14" s="62" t="s">
        <v>7</v>
      </c>
      <c r="I14" s="66">
        <f>D14*G14</f>
        <v>0</v>
      </c>
      <c r="J14" s="59" t="s">
        <v>4</v>
      </c>
      <c r="K14" s="60"/>
      <c r="L14" s="61"/>
      <c r="M14" s="67">
        <f>ROUNDDOWN(I13+I14,0)</f>
        <v>0</v>
      </c>
      <c r="N14" s="63" t="s">
        <v>4</v>
      </c>
      <c r="O14" s="60"/>
    </row>
    <row r="15" spans="1:15" ht="11.25" customHeight="1" thickBot="1" x14ac:dyDescent="0.25">
      <c r="A15" s="110"/>
      <c r="B15" s="68"/>
      <c r="C15" s="69"/>
      <c r="D15" s="70"/>
      <c r="E15" s="71"/>
      <c r="F15" s="3"/>
      <c r="G15" s="72"/>
      <c r="H15" s="69"/>
      <c r="I15" s="73"/>
      <c r="J15" s="71"/>
      <c r="K15" s="74"/>
      <c r="L15" s="75"/>
      <c r="M15" s="69"/>
      <c r="N15" s="69"/>
      <c r="O15" s="74"/>
    </row>
    <row r="16" spans="1:15" ht="21" customHeight="1" x14ac:dyDescent="0.2">
      <c r="A16" s="109" t="s">
        <v>56</v>
      </c>
      <c r="B16" s="55" t="s">
        <v>2</v>
      </c>
      <c r="C16" s="56" t="s">
        <v>1</v>
      </c>
      <c r="D16" s="2">
        <f>単価表※ここの黄色セルに入力!$F$26</f>
        <v>0</v>
      </c>
      <c r="E16" s="2" t="s">
        <v>4</v>
      </c>
      <c r="F16" s="1" t="s">
        <v>3</v>
      </c>
      <c r="G16" s="57">
        <f>$G$4</f>
        <v>44</v>
      </c>
      <c r="H16" s="1" t="s">
        <v>31</v>
      </c>
      <c r="I16" s="58">
        <f>D16*G16*0.85</f>
        <v>0</v>
      </c>
      <c r="J16" s="59" t="s">
        <v>4</v>
      </c>
      <c r="K16" s="60"/>
      <c r="L16" s="61"/>
      <c r="M16" s="62"/>
      <c r="N16" s="62"/>
      <c r="O16" s="60"/>
    </row>
    <row r="17" spans="1:15" ht="21" x14ac:dyDescent="0.2">
      <c r="A17" s="109"/>
      <c r="B17" s="55" t="s">
        <v>72</v>
      </c>
      <c r="C17" s="63" t="s">
        <v>1</v>
      </c>
      <c r="D17" s="64">
        <f>単価表※ここの黄色セルに入力!$F$35</f>
        <v>0</v>
      </c>
      <c r="E17" s="59" t="s">
        <v>4</v>
      </c>
      <c r="F17" s="1" t="s">
        <v>3</v>
      </c>
      <c r="G17" s="65">
        <v>7169</v>
      </c>
      <c r="H17" s="62" t="s">
        <v>7</v>
      </c>
      <c r="I17" s="66">
        <f>D17*G17</f>
        <v>0</v>
      </c>
      <c r="J17" s="59" t="s">
        <v>4</v>
      </c>
      <c r="K17" s="60"/>
      <c r="L17" s="61"/>
      <c r="M17" s="67">
        <f>ROUNDDOWN(I16+I17,0)</f>
        <v>0</v>
      </c>
      <c r="N17" s="63" t="s">
        <v>4</v>
      </c>
      <c r="O17" s="60"/>
    </row>
    <row r="18" spans="1:15" ht="11.25" customHeight="1" thickBot="1" x14ac:dyDescent="0.25">
      <c r="A18" s="110"/>
      <c r="B18" s="68"/>
      <c r="C18" s="69"/>
      <c r="D18" s="70"/>
      <c r="E18" s="71"/>
      <c r="F18" s="3"/>
      <c r="G18" s="72"/>
      <c r="H18" s="69"/>
      <c r="I18" s="73"/>
      <c r="J18" s="71"/>
      <c r="K18" s="74"/>
      <c r="L18" s="75"/>
      <c r="M18" s="69"/>
      <c r="N18" s="69"/>
      <c r="O18" s="74"/>
    </row>
    <row r="19" spans="1:15" ht="21" customHeight="1" x14ac:dyDescent="0.2">
      <c r="A19" s="109" t="s">
        <v>57</v>
      </c>
      <c r="B19" s="55" t="s">
        <v>2</v>
      </c>
      <c r="C19" s="56" t="s">
        <v>1</v>
      </c>
      <c r="D19" s="2">
        <f>単価表※ここの黄色セルに入力!$F$26</f>
        <v>0</v>
      </c>
      <c r="E19" s="2" t="s">
        <v>4</v>
      </c>
      <c r="F19" s="1" t="s">
        <v>3</v>
      </c>
      <c r="G19" s="57">
        <f>$G$4</f>
        <v>44</v>
      </c>
      <c r="H19" s="1" t="s">
        <v>31</v>
      </c>
      <c r="I19" s="58">
        <f>D19*G19*0.85</f>
        <v>0</v>
      </c>
      <c r="J19" s="59" t="s">
        <v>4</v>
      </c>
      <c r="K19" s="60"/>
      <c r="L19" s="61"/>
      <c r="M19" s="62"/>
      <c r="N19" s="62"/>
      <c r="O19" s="60"/>
    </row>
    <row r="20" spans="1:15" ht="21" customHeight="1" x14ac:dyDescent="0.2">
      <c r="A20" s="109"/>
      <c r="B20" s="55" t="s">
        <v>6</v>
      </c>
      <c r="C20" s="63" t="s">
        <v>1</v>
      </c>
      <c r="D20" s="64">
        <f>単価表※ここの黄色セルに入力!$F$35</f>
        <v>0</v>
      </c>
      <c r="E20" s="59" t="s">
        <v>4</v>
      </c>
      <c r="F20" s="1" t="s">
        <v>3</v>
      </c>
      <c r="G20" s="65">
        <v>5456</v>
      </c>
      <c r="H20" s="62" t="s">
        <v>7</v>
      </c>
      <c r="I20" s="66">
        <f>D20*G20</f>
        <v>0</v>
      </c>
      <c r="J20" s="59" t="s">
        <v>4</v>
      </c>
      <c r="K20" s="60"/>
      <c r="L20" s="61"/>
      <c r="M20" s="67">
        <f>ROUNDDOWN(I19+I20,0)</f>
        <v>0</v>
      </c>
      <c r="N20" s="63" t="s">
        <v>4</v>
      </c>
      <c r="O20" s="60"/>
    </row>
    <row r="21" spans="1:15" ht="11.25" customHeight="1" thickBot="1" x14ac:dyDescent="0.25">
      <c r="A21" s="110"/>
      <c r="B21" s="68"/>
      <c r="C21" s="69"/>
      <c r="D21" s="70"/>
      <c r="E21" s="71"/>
      <c r="F21" s="3"/>
      <c r="G21" s="72"/>
      <c r="H21" s="69"/>
      <c r="I21" s="73"/>
      <c r="J21" s="71"/>
      <c r="K21" s="74"/>
      <c r="L21" s="75"/>
      <c r="M21" s="69"/>
      <c r="N21" s="69"/>
      <c r="O21" s="74"/>
    </row>
    <row r="22" spans="1:15" ht="21" customHeight="1" x14ac:dyDescent="0.2">
      <c r="A22" s="109" t="s">
        <v>58</v>
      </c>
      <c r="B22" s="55" t="s">
        <v>2</v>
      </c>
      <c r="C22" s="56" t="s">
        <v>1</v>
      </c>
      <c r="D22" s="2">
        <f>単価表※ここの黄色セルに入力!$F$26</f>
        <v>0</v>
      </c>
      <c r="E22" s="2" t="s">
        <v>4</v>
      </c>
      <c r="F22" s="1" t="s">
        <v>3</v>
      </c>
      <c r="G22" s="57">
        <f>$G$4</f>
        <v>44</v>
      </c>
      <c r="H22" s="1" t="s">
        <v>31</v>
      </c>
      <c r="I22" s="58">
        <f>D22*G22*0.85</f>
        <v>0</v>
      </c>
      <c r="J22" s="59" t="s">
        <v>4</v>
      </c>
      <c r="K22" s="60"/>
      <c r="L22" s="61"/>
      <c r="M22" s="62"/>
      <c r="N22" s="62"/>
      <c r="O22" s="60"/>
    </row>
    <row r="23" spans="1:15" ht="21" customHeight="1" x14ac:dyDescent="0.2">
      <c r="A23" s="109"/>
      <c r="B23" s="55" t="s">
        <v>6</v>
      </c>
      <c r="C23" s="63" t="s">
        <v>1</v>
      </c>
      <c r="D23" s="64">
        <f>単価表※ここの黄色セルに入力!$F$35</f>
        <v>0</v>
      </c>
      <c r="E23" s="59" t="s">
        <v>4</v>
      </c>
      <c r="F23" s="1" t="s">
        <v>3</v>
      </c>
      <c r="G23" s="65">
        <v>5137</v>
      </c>
      <c r="H23" s="62" t="s">
        <v>7</v>
      </c>
      <c r="I23" s="66">
        <f>D23*G23</f>
        <v>0</v>
      </c>
      <c r="J23" s="59" t="s">
        <v>4</v>
      </c>
      <c r="K23" s="60"/>
      <c r="L23" s="61"/>
      <c r="M23" s="67">
        <f>ROUNDDOWN(I22+I23,0)</f>
        <v>0</v>
      </c>
      <c r="N23" s="63" t="s">
        <v>4</v>
      </c>
      <c r="O23" s="60"/>
    </row>
    <row r="24" spans="1:15" ht="11.25" customHeight="1" thickBot="1" x14ac:dyDescent="0.25">
      <c r="A24" s="110"/>
      <c r="B24" s="68"/>
      <c r="C24" s="69"/>
      <c r="D24" s="70"/>
      <c r="E24" s="71"/>
      <c r="F24" s="3"/>
      <c r="G24" s="72"/>
      <c r="H24" s="69"/>
      <c r="I24" s="73"/>
      <c r="J24" s="71"/>
      <c r="K24" s="74"/>
      <c r="L24" s="75"/>
      <c r="M24" s="69"/>
      <c r="N24" s="69"/>
      <c r="O24" s="74"/>
    </row>
    <row r="25" spans="1:15" ht="21" customHeight="1" x14ac:dyDescent="0.2">
      <c r="A25" s="109" t="s">
        <v>59</v>
      </c>
      <c r="B25" s="55" t="s">
        <v>74</v>
      </c>
      <c r="C25" s="56" t="s">
        <v>75</v>
      </c>
      <c r="D25" s="2">
        <f>単価表※ここの黄色セルに入力!$F$26</f>
        <v>0</v>
      </c>
      <c r="E25" s="2" t="s">
        <v>12</v>
      </c>
      <c r="F25" s="1" t="s">
        <v>3</v>
      </c>
      <c r="G25" s="57">
        <f>$G$4</f>
        <v>44</v>
      </c>
      <c r="H25" s="1" t="s">
        <v>31</v>
      </c>
      <c r="I25" s="58">
        <f>D25*G25*0.85</f>
        <v>0</v>
      </c>
      <c r="J25" s="59" t="s">
        <v>4</v>
      </c>
      <c r="K25" s="60"/>
      <c r="L25" s="61"/>
      <c r="M25" s="62"/>
      <c r="N25" s="62"/>
      <c r="O25" s="60"/>
    </row>
    <row r="26" spans="1:15" ht="21" customHeight="1" x14ac:dyDescent="0.2">
      <c r="A26" s="109"/>
      <c r="B26" s="55" t="s">
        <v>73</v>
      </c>
      <c r="C26" s="63" t="s">
        <v>75</v>
      </c>
      <c r="D26" s="64">
        <f>単価表※ここの黄色セルに入力!$F$31</f>
        <v>0</v>
      </c>
      <c r="E26" s="59" t="s">
        <v>12</v>
      </c>
      <c r="F26" s="1" t="s">
        <v>3</v>
      </c>
      <c r="G26" s="65">
        <v>7901</v>
      </c>
      <c r="H26" s="62" t="s">
        <v>7</v>
      </c>
      <c r="I26" s="66">
        <f>D26*G26</f>
        <v>0</v>
      </c>
      <c r="J26" s="59" t="s">
        <v>4</v>
      </c>
      <c r="K26" s="60"/>
      <c r="L26" s="61"/>
      <c r="M26" s="67">
        <f>ROUNDDOWN(I25+I26,0)</f>
        <v>0</v>
      </c>
      <c r="N26" s="63" t="s">
        <v>4</v>
      </c>
      <c r="O26" s="60"/>
    </row>
    <row r="27" spans="1:15" ht="11.25" customHeight="1" thickBot="1" x14ac:dyDescent="0.25">
      <c r="A27" s="110"/>
      <c r="B27" s="68"/>
      <c r="C27" s="69"/>
      <c r="D27" s="70"/>
      <c r="E27" s="71"/>
      <c r="F27" s="3"/>
      <c r="G27" s="72"/>
      <c r="H27" s="69"/>
      <c r="I27" s="73"/>
      <c r="J27" s="71"/>
      <c r="K27" s="74"/>
      <c r="L27" s="75"/>
      <c r="M27" s="69"/>
      <c r="N27" s="69"/>
      <c r="O27" s="74"/>
    </row>
    <row r="28" spans="1:15" ht="21" customHeight="1" x14ac:dyDescent="0.2">
      <c r="A28" s="109" t="s">
        <v>60</v>
      </c>
      <c r="B28" s="55" t="s">
        <v>74</v>
      </c>
      <c r="C28" s="56" t="s">
        <v>75</v>
      </c>
      <c r="D28" s="2">
        <f>単価表※ここの黄色セルに入力!$F$26</f>
        <v>0</v>
      </c>
      <c r="E28" s="2" t="s">
        <v>12</v>
      </c>
      <c r="F28" s="1" t="s">
        <v>3</v>
      </c>
      <c r="G28" s="57">
        <f>$G$4</f>
        <v>44</v>
      </c>
      <c r="H28" s="1" t="s">
        <v>31</v>
      </c>
      <c r="I28" s="58">
        <f>D28*G28*0.85</f>
        <v>0</v>
      </c>
      <c r="J28" s="59" t="s">
        <v>4</v>
      </c>
      <c r="K28" s="60"/>
      <c r="L28" s="61"/>
      <c r="M28" s="62"/>
      <c r="N28" s="62"/>
      <c r="O28" s="60"/>
    </row>
    <row r="29" spans="1:15" ht="21" customHeight="1" x14ac:dyDescent="0.2">
      <c r="A29" s="109"/>
      <c r="B29" s="55" t="s">
        <v>73</v>
      </c>
      <c r="C29" s="63" t="s">
        <v>75</v>
      </c>
      <c r="D29" s="64">
        <f>単価表※ここの黄色セルに入力!$F$31</f>
        <v>0</v>
      </c>
      <c r="E29" s="59" t="s">
        <v>12</v>
      </c>
      <c r="F29" s="1" t="s">
        <v>3</v>
      </c>
      <c r="G29" s="65">
        <v>7456</v>
      </c>
      <c r="H29" s="62" t="s">
        <v>7</v>
      </c>
      <c r="I29" s="66">
        <f>D29*G29</f>
        <v>0</v>
      </c>
      <c r="J29" s="59" t="s">
        <v>4</v>
      </c>
      <c r="K29" s="60"/>
      <c r="L29" s="61"/>
      <c r="M29" s="67">
        <f>ROUNDDOWN(I28+I29,0)</f>
        <v>0</v>
      </c>
      <c r="N29" s="63" t="s">
        <v>4</v>
      </c>
      <c r="O29" s="60"/>
    </row>
    <row r="30" spans="1:15" ht="11.25" customHeight="1" thickBot="1" x14ac:dyDescent="0.25">
      <c r="A30" s="110"/>
      <c r="B30" s="68"/>
      <c r="C30" s="69"/>
      <c r="D30" s="70"/>
      <c r="E30" s="71"/>
      <c r="F30" s="3"/>
      <c r="G30" s="72"/>
      <c r="H30" s="69"/>
      <c r="I30" s="73"/>
      <c r="J30" s="71"/>
      <c r="K30" s="74"/>
      <c r="L30" s="75"/>
      <c r="M30" s="69"/>
      <c r="N30" s="69"/>
      <c r="O30" s="74"/>
    </row>
    <row r="31" spans="1:15" ht="21" customHeight="1" x14ac:dyDescent="0.2">
      <c r="A31" s="109" t="s">
        <v>61</v>
      </c>
      <c r="B31" s="55" t="s">
        <v>74</v>
      </c>
      <c r="C31" s="56" t="s">
        <v>75</v>
      </c>
      <c r="D31" s="2">
        <f>単価表※ここの黄色セルに入力!$F$26</f>
        <v>0</v>
      </c>
      <c r="E31" s="2" t="s">
        <v>12</v>
      </c>
      <c r="F31" s="1" t="s">
        <v>3</v>
      </c>
      <c r="G31" s="57">
        <f>$G$4</f>
        <v>44</v>
      </c>
      <c r="H31" s="1" t="s">
        <v>31</v>
      </c>
      <c r="I31" s="58">
        <f>D31*G31*0.85</f>
        <v>0</v>
      </c>
      <c r="J31" s="59" t="s">
        <v>4</v>
      </c>
      <c r="K31" s="60"/>
      <c r="L31" s="61"/>
      <c r="M31" s="62"/>
      <c r="N31" s="62"/>
      <c r="O31" s="60"/>
    </row>
    <row r="32" spans="1:15" ht="21" customHeight="1" x14ac:dyDescent="0.2">
      <c r="A32" s="109"/>
      <c r="B32" s="55" t="s">
        <v>73</v>
      </c>
      <c r="C32" s="63" t="s">
        <v>75</v>
      </c>
      <c r="D32" s="64">
        <f>単価表※ここの黄色セルに入力!$F$31</f>
        <v>0</v>
      </c>
      <c r="E32" s="59" t="s">
        <v>12</v>
      </c>
      <c r="F32" s="1" t="s">
        <v>3</v>
      </c>
      <c r="G32" s="65">
        <v>7743</v>
      </c>
      <c r="H32" s="62" t="s">
        <v>7</v>
      </c>
      <c r="I32" s="66">
        <f>D32*G32</f>
        <v>0</v>
      </c>
      <c r="J32" s="59" t="s">
        <v>4</v>
      </c>
      <c r="K32" s="60"/>
      <c r="L32" s="61"/>
      <c r="M32" s="67">
        <f>ROUNDDOWN(I31+I32,0)</f>
        <v>0</v>
      </c>
      <c r="N32" s="63" t="s">
        <v>4</v>
      </c>
      <c r="O32" s="60"/>
    </row>
    <row r="33" spans="1:15" ht="11.25" customHeight="1" thickBot="1" x14ac:dyDescent="0.25">
      <c r="A33" s="110"/>
      <c r="B33" s="68"/>
      <c r="C33" s="69"/>
      <c r="D33" s="70"/>
      <c r="E33" s="71"/>
      <c r="F33" s="3"/>
      <c r="G33" s="72"/>
      <c r="H33" s="69"/>
      <c r="I33" s="73"/>
      <c r="J33" s="71"/>
      <c r="K33" s="74"/>
      <c r="L33" s="75"/>
      <c r="M33" s="69"/>
      <c r="N33" s="69"/>
      <c r="O33" s="74"/>
    </row>
    <row r="34" spans="1:15" ht="21" customHeight="1" x14ac:dyDescent="0.2">
      <c r="A34" s="109" t="s">
        <v>62</v>
      </c>
      <c r="B34" s="55" t="s">
        <v>74</v>
      </c>
      <c r="C34" s="56" t="s">
        <v>75</v>
      </c>
      <c r="D34" s="2">
        <f>単価表※ここの黄色セルに入力!$F$26</f>
        <v>0</v>
      </c>
      <c r="E34" s="2" t="s">
        <v>12</v>
      </c>
      <c r="F34" s="1" t="s">
        <v>3</v>
      </c>
      <c r="G34" s="57">
        <f>$G$4</f>
        <v>44</v>
      </c>
      <c r="H34" s="1" t="s">
        <v>31</v>
      </c>
      <c r="I34" s="58">
        <f>D34*G34*0.85</f>
        <v>0</v>
      </c>
      <c r="J34" s="59" t="s">
        <v>4</v>
      </c>
      <c r="K34" s="60"/>
      <c r="L34" s="61"/>
      <c r="M34" s="62"/>
      <c r="N34" s="62"/>
      <c r="O34" s="60"/>
    </row>
    <row r="35" spans="1:15" ht="21" customHeight="1" x14ac:dyDescent="0.2">
      <c r="A35" s="109"/>
      <c r="B35" s="55" t="s">
        <v>73</v>
      </c>
      <c r="C35" s="63" t="s">
        <v>75</v>
      </c>
      <c r="D35" s="64">
        <f>単価表※ここの黄色セルに入力!$F$31</f>
        <v>0</v>
      </c>
      <c r="E35" s="59" t="s">
        <v>12</v>
      </c>
      <c r="F35" s="1" t="s">
        <v>3</v>
      </c>
      <c r="G35" s="65">
        <v>4692</v>
      </c>
      <c r="H35" s="62" t="s">
        <v>7</v>
      </c>
      <c r="I35" s="66">
        <f>D35*G35</f>
        <v>0</v>
      </c>
      <c r="J35" s="59" t="s">
        <v>4</v>
      </c>
      <c r="K35" s="60"/>
      <c r="L35" s="61"/>
      <c r="M35" s="67">
        <f>ROUNDDOWN(I34+I35,0)</f>
        <v>0</v>
      </c>
      <c r="N35" s="63" t="s">
        <v>4</v>
      </c>
      <c r="O35" s="60"/>
    </row>
    <row r="36" spans="1:15" ht="11.25" customHeight="1" thickBot="1" x14ac:dyDescent="0.25">
      <c r="A36" s="110"/>
      <c r="B36" s="68"/>
      <c r="C36" s="69"/>
      <c r="D36" s="70"/>
      <c r="E36" s="71"/>
      <c r="F36" s="3"/>
      <c r="G36" s="72"/>
      <c r="H36" s="69"/>
      <c r="I36" s="73"/>
      <c r="J36" s="71"/>
      <c r="K36" s="74"/>
      <c r="L36" s="75"/>
      <c r="M36" s="69"/>
      <c r="N36" s="69"/>
      <c r="O36" s="74"/>
    </row>
    <row r="37" spans="1:15" ht="21" customHeight="1" x14ac:dyDescent="0.2">
      <c r="A37" s="109" t="s">
        <v>63</v>
      </c>
      <c r="B37" s="55" t="s">
        <v>74</v>
      </c>
      <c r="C37" s="56" t="s">
        <v>75</v>
      </c>
      <c r="D37" s="2">
        <f>単価表※ここの黄色セルに入力!$F$26</f>
        <v>0</v>
      </c>
      <c r="E37" s="2" t="s">
        <v>12</v>
      </c>
      <c r="F37" s="1" t="s">
        <v>3</v>
      </c>
      <c r="G37" s="57">
        <f>$G$4</f>
        <v>44</v>
      </c>
      <c r="H37" s="1" t="s">
        <v>31</v>
      </c>
      <c r="I37" s="58">
        <f>D37*G37*0.85</f>
        <v>0</v>
      </c>
      <c r="J37" s="59" t="s">
        <v>4</v>
      </c>
      <c r="K37" s="60"/>
      <c r="L37" s="61"/>
      <c r="M37" s="62"/>
      <c r="N37" s="62"/>
      <c r="O37" s="60"/>
    </row>
    <row r="38" spans="1:15" ht="21" x14ac:dyDescent="0.2">
      <c r="A38" s="109"/>
      <c r="B38" s="55" t="s">
        <v>73</v>
      </c>
      <c r="C38" s="63" t="s">
        <v>75</v>
      </c>
      <c r="D38" s="64">
        <f>単価表※ここの黄色セルに入力!$F$31</f>
        <v>0</v>
      </c>
      <c r="E38" s="59" t="s">
        <v>12</v>
      </c>
      <c r="F38" s="1" t="s">
        <v>3</v>
      </c>
      <c r="G38" s="65">
        <v>7032</v>
      </c>
      <c r="H38" s="62" t="s">
        <v>7</v>
      </c>
      <c r="I38" s="66">
        <f>D38*G38</f>
        <v>0</v>
      </c>
      <c r="J38" s="59" t="s">
        <v>4</v>
      </c>
      <c r="K38" s="60"/>
      <c r="L38" s="61"/>
      <c r="M38" s="67">
        <f>ROUNDDOWN(I37+I38,0)</f>
        <v>0</v>
      </c>
      <c r="N38" s="63" t="s">
        <v>4</v>
      </c>
      <c r="O38" s="60"/>
    </row>
    <row r="39" spans="1:15" ht="11.25" customHeight="1" thickBot="1" x14ac:dyDescent="0.25">
      <c r="A39" s="110"/>
      <c r="B39" s="68"/>
      <c r="C39" s="69"/>
      <c r="D39" s="70"/>
      <c r="E39" s="71"/>
      <c r="F39" s="3"/>
      <c r="G39" s="72"/>
      <c r="H39" s="69"/>
      <c r="I39" s="73"/>
      <c r="J39" s="71"/>
      <c r="K39" s="74"/>
      <c r="L39" s="75"/>
      <c r="M39" s="69"/>
      <c r="N39" s="69"/>
      <c r="O39" s="74"/>
    </row>
    <row r="40" spans="1:15" ht="21" customHeight="1" x14ac:dyDescent="0.2">
      <c r="A40" s="109" t="s">
        <v>64</v>
      </c>
      <c r="B40" s="55" t="s">
        <v>74</v>
      </c>
      <c r="C40" s="56" t="s">
        <v>75</v>
      </c>
      <c r="D40" s="2">
        <f>単価表※ここの黄色セルに入力!$F$26</f>
        <v>0</v>
      </c>
      <c r="E40" s="2" t="s">
        <v>12</v>
      </c>
      <c r="F40" s="1" t="s">
        <v>3</v>
      </c>
      <c r="G40" s="57">
        <f>$G$4</f>
        <v>44</v>
      </c>
      <c r="H40" s="1" t="s">
        <v>31</v>
      </c>
      <c r="I40" s="58">
        <f>D40*G40*0.85</f>
        <v>0</v>
      </c>
      <c r="J40" s="59" t="s">
        <v>4</v>
      </c>
      <c r="K40" s="60"/>
      <c r="L40" s="61"/>
      <c r="M40" s="62"/>
      <c r="N40" s="62"/>
      <c r="O40" s="60"/>
    </row>
    <row r="41" spans="1:15" ht="21" x14ac:dyDescent="0.2">
      <c r="A41" s="109"/>
      <c r="B41" s="55" t="s">
        <v>73</v>
      </c>
      <c r="C41" s="63" t="s">
        <v>75</v>
      </c>
      <c r="D41" s="64">
        <f>単価表※ここの黄色セルに入力!$F$31</f>
        <v>0</v>
      </c>
      <c r="E41" s="59" t="s">
        <v>12</v>
      </c>
      <c r="F41" s="1" t="s">
        <v>3</v>
      </c>
      <c r="G41" s="65">
        <v>6854</v>
      </c>
      <c r="H41" s="62" t="s">
        <v>7</v>
      </c>
      <c r="I41" s="66">
        <f>D41*G41</f>
        <v>0</v>
      </c>
      <c r="J41" s="59" t="s">
        <v>4</v>
      </c>
      <c r="K41" s="60"/>
      <c r="L41" s="61"/>
      <c r="M41" s="67">
        <f>ROUNDDOWN(I40+I41,0)</f>
        <v>0</v>
      </c>
      <c r="N41" s="63" t="s">
        <v>4</v>
      </c>
      <c r="O41" s="60"/>
    </row>
    <row r="42" spans="1:15" ht="11.25" customHeight="1" thickBot="1" x14ac:dyDescent="0.25">
      <c r="A42" s="110"/>
      <c r="B42" s="68"/>
      <c r="C42" s="69"/>
      <c r="D42" s="70"/>
      <c r="E42" s="71"/>
      <c r="F42" s="3"/>
      <c r="G42" s="72"/>
      <c r="H42" s="69"/>
      <c r="I42" s="73"/>
      <c r="J42" s="71"/>
      <c r="K42" s="74"/>
      <c r="L42" s="75"/>
      <c r="M42" s="69"/>
      <c r="N42" s="69"/>
      <c r="O42" s="74"/>
    </row>
    <row r="43" spans="1:15" ht="21" customHeight="1" x14ac:dyDescent="0.2">
      <c r="A43" s="109" t="s">
        <v>65</v>
      </c>
      <c r="B43" s="55" t="s">
        <v>74</v>
      </c>
      <c r="C43" s="56" t="s">
        <v>75</v>
      </c>
      <c r="D43" s="2">
        <f>単価表※ここの黄色セルに入力!$F$26</f>
        <v>0</v>
      </c>
      <c r="E43" s="2" t="s">
        <v>12</v>
      </c>
      <c r="F43" s="1" t="s">
        <v>3</v>
      </c>
      <c r="G43" s="57">
        <f>$G$4</f>
        <v>44</v>
      </c>
      <c r="H43" s="1" t="s">
        <v>31</v>
      </c>
      <c r="I43" s="58">
        <f>D43*G43*0.85</f>
        <v>0</v>
      </c>
      <c r="J43" s="59" t="s">
        <v>4</v>
      </c>
      <c r="K43" s="60"/>
      <c r="L43" s="61"/>
      <c r="M43" s="62"/>
      <c r="N43" s="62"/>
      <c r="O43" s="60"/>
    </row>
    <row r="44" spans="1:15" ht="21" x14ac:dyDescent="0.2">
      <c r="A44" s="109"/>
      <c r="B44" s="55" t="s">
        <v>73</v>
      </c>
      <c r="C44" s="63" t="s">
        <v>75</v>
      </c>
      <c r="D44" s="64">
        <f>単価表※ここの黄色セルに入力!$F$31</f>
        <v>0</v>
      </c>
      <c r="E44" s="59" t="s">
        <v>12</v>
      </c>
      <c r="F44" s="1" t="s">
        <v>3</v>
      </c>
      <c r="G44" s="65">
        <v>6911</v>
      </c>
      <c r="H44" s="62" t="s">
        <v>7</v>
      </c>
      <c r="I44" s="66">
        <f>D44*G44</f>
        <v>0</v>
      </c>
      <c r="J44" s="59" t="s">
        <v>4</v>
      </c>
      <c r="K44" s="60"/>
      <c r="L44" s="61"/>
      <c r="M44" s="67">
        <f>ROUNDDOWN(I43+I44,0)</f>
        <v>0</v>
      </c>
      <c r="N44" s="63" t="s">
        <v>4</v>
      </c>
      <c r="O44" s="60"/>
    </row>
    <row r="45" spans="1:15" ht="11.25" customHeight="1" thickBot="1" x14ac:dyDescent="0.25">
      <c r="A45" s="110"/>
      <c r="B45" s="68"/>
      <c r="C45" s="69"/>
      <c r="D45" s="70"/>
      <c r="E45" s="71"/>
      <c r="F45" s="3"/>
      <c r="G45" s="72"/>
      <c r="H45" s="69"/>
      <c r="I45" s="73"/>
      <c r="J45" s="71"/>
      <c r="K45" s="74"/>
      <c r="L45" s="75"/>
      <c r="M45" s="69"/>
      <c r="N45" s="69"/>
      <c r="O45" s="74"/>
    </row>
    <row r="46" spans="1:15" ht="21" customHeight="1" x14ac:dyDescent="0.2">
      <c r="A46" s="109" t="s">
        <v>66</v>
      </c>
      <c r="B46" s="55" t="s">
        <v>74</v>
      </c>
      <c r="C46" s="56" t="s">
        <v>75</v>
      </c>
      <c r="D46" s="2">
        <f>単価表※ここの黄色セルに入力!$F$26</f>
        <v>0</v>
      </c>
      <c r="E46" s="2" t="s">
        <v>12</v>
      </c>
      <c r="F46" s="1" t="s">
        <v>3</v>
      </c>
      <c r="G46" s="57">
        <f>$G$4</f>
        <v>44</v>
      </c>
      <c r="H46" s="1" t="s">
        <v>31</v>
      </c>
      <c r="I46" s="58">
        <f>D46*G46*0.85</f>
        <v>0</v>
      </c>
      <c r="J46" s="59" t="s">
        <v>4</v>
      </c>
      <c r="K46" s="60"/>
      <c r="L46" s="61"/>
      <c r="M46" s="62"/>
      <c r="N46" s="62"/>
      <c r="O46" s="60"/>
    </row>
    <row r="47" spans="1:15" ht="21" x14ac:dyDescent="0.2">
      <c r="A47" s="109"/>
      <c r="B47" s="55" t="s">
        <v>73</v>
      </c>
      <c r="C47" s="63" t="s">
        <v>75</v>
      </c>
      <c r="D47" s="64">
        <f>単価表※ここの黄色セルに入力!$F$31</f>
        <v>0</v>
      </c>
      <c r="E47" s="59" t="s">
        <v>12</v>
      </c>
      <c r="F47" s="1" t="s">
        <v>3</v>
      </c>
      <c r="G47" s="65">
        <v>6375</v>
      </c>
      <c r="H47" s="62" t="s">
        <v>7</v>
      </c>
      <c r="I47" s="66">
        <f>D47*G47</f>
        <v>0</v>
      </c>
      <c r="J47" s="59" t="s">
        <v>4</v>
      </c>
      <c r="K47" s="60"/>
      <c r="L47" s="61"/>
      <c r="M47" s="67">
        <f>ROUNDDOWN(I46+I47,0)</f>
        <v>0</v>
      </c>
      <c r="N47" s="63" t="s">
        <v>4</v>
      </c>
      <c r="O47" s="60"/>
    </row>
    <row r="48" spans="1:15" ht="11.25" customHeight="1" thickBot="1" x14ac:dyDescent="0.25">
      <c r="A48" s="110"/>
      <c r="B48" s="68"/>
      <c r="C48" s="69"/>
      <c r="D48" s="70"/>
      <c r="E48" s="71"/>
      <c r="F48" s="3"/>
      <c r="G48" s="72"/>
      <c r="H48" s="69"/>
      <c r="I48" s="73"/>
      <c r="J48" s="71"/>
      <c r="K48" s="74"/>
      <c r="L48" s="75"/>
      <c r="M48" s="69"/>
      <c r="N48" s="69"/>
      <c r="O48" s="74"/>
    </row>
    <row r="49" spans="1:15" ht="21" customHeight="1" x14ac:dyDescent="0.2">
      <c r="A49" s="109" t="s">
        <v>67</v>
      </c>
      <c r="B49" s="55" t="s">
        <v>74</v>
      </c>
      <c r="C49" s="56" t="s">
        <v>75</v>
      </c>
      <c r="D49" s="2">
        <f>単価表※ここの黄色セルに入力!$F$26</f>
        <v>0</v>
      </c>
      <c r="E49" s="2" t="s">
        <v>12</v>
      </c>
      <c r="F49" s="1" t="s">
        <v>3</v>
      </c>
      <c r="G49" s="57">
        <f>$G$4</f>
        <v>44</v>
      </c>
      <c r="H49" s="1" t="s">
        <v>31</v>
      </c>
      <c r="I49" s="58">
        <f>D49*G49*0.85</f>
        <v>0</v>
      </c>
      <c r="J49" s="59" t="s">
        <v>4</v>
      </c>
      <c r="K49" s="60"/>
      <c r="L49" s="61"/>
      <c r="M49" s="62"/>
      <c r="N49" s="62"/>
      <c r="O49" s="60"/>
    </row>
    <row r="50" spans="1:15" ht="21" x14ac:dyDescent="0.2">
      <c r="A50" s="109"/>
      <c r="B50" s="55" t="s">
        <v>73</v>
      </c>
      <c r="C50" s="63" t="s">
        <v>75</v>
      </c>
      <c r="D50" s="64">
        <f>単価表※ここの黄色セルに入力!$F$31</f>
        <v>0</v>
      </c>
      <c r="E50" s="59" t="s">
        <v>12</v>
      </c>
      <c r="F50" s="1" t="s">
        <v>3</v>
      </c>
      <c r="G50" s="65">
        <v>7134</v>
      </c>
      <c r="H50" s="62" t="s">
        <v>7</v>
      </c>
      <c r="I50" s="66">
        <f>D50*G50</f>
        <v>0</v>
      </c>
      <c r="J50" s="59" t="s">
        <v>4</v>
      </c>
      <c r="K50" s="60"/>
      <c r="L50" s="61"/>
      <c r="M50" s="67">
        <f>ROUNDDOWN(I49+I50,0)</f>
        <v>0</v>
      </c>
      <c r="N50" s="63" t="s">
        <v>4</v>
      </c>
      <c r="O50" s="60"/>
    </row>
    <row r="51" spans="1:15" ht="11.25" customHeight="1" thickBot="1" x14ac:dyDescent="0.25">
      <c r="A51" s="110"/>
      <c r="B51" s="68"/>
      <c r="C51" s="69"/>
      <c r="D51" s="70"/>
      <c r="E51" s="71"/>
      <c r="F51" s="3"/>
      <c r="G51" s="72"/>
      <c r="H51" s="69"/>
      <c r="I51" s="73"/>
      <c r="J51" s="71"/>
      <c r="K51" s="74"/>
      <c r="L51" s="75"/>
      <c r="M51" s="69"/>
      <c r="N51" s="69"/>
      <c r="O51" s="74"/>
    </row>
    <row r="52" spans="1:15" ht="21" customHeight="1" x14ac:dyDescent="0.2">
      <c r="A52" s="109" t="s">
        <v>68</v>
      </c>
      <c r="B52" s="55" t="s">
        <v>74</v>
      </c>
      <c r="C52" s="56" t="s">
        <v>75</v>
      </c>
      <c r="D52" s="2">
        <f>単価表※ここの黄色セルに入力!$F$26</f>
        <v>0</v>
      </c>
      <c r="E52" s="2" t="s">
        <v>12</v>
      </c>
      <c r="F52" s="1" t="s">
        <v>3</v>
      </c>
      <c r="G52" s="57">
        <f>$G$4</f>
        <v>44</v>
      </c>
      <c r="H52" s="1" t="s">
        <v>31</v>
      </c>
      <c r="I52" s="58">
        <f>D52*G52*0.85</f>
        <v>0</v>
      </c>
      <c r="J52" s="59" t="s">
        <v>4</v>
      </c>
      <c r="K52" s="60"/>
      <c r="L52" s="61"/>
      <c r="M52" s="62"/>
      <c r="N52" s="62"/>
      <c r="O52" s="60"/>
    </row>
    <row r="53" spans="1:15" ht="21" x14ac:dyDescent="0.2">
      <c r="A53" s="109"/>
      <c r="B53" s="55" t="s">
        <v>72</v>
      </c>
      <c r="C53" s="63" t="s">
        <v>75</v>
      </c>
      <c r="D53" s="64">
        <f>単価表※ここの黄色セルに入力!$F$35</f>
        <v>0</v>
      </c>
      <c r="E53" s="59" t="s">
        <v>12</v>
      </c>
      <c r="F53" s="1" t="s">
        <v>3</v>
      </c>
      <c r="G53" s="65">
        <v>7169</v>
      </c>
      <c r="H53" s="62" t="s">
        <v>7</v>
      </c>
      <c r="I53" s="66">
        <f>D53*G53</f>
        <v>0</v>
      </c>
      <c r="J53" s="59" t="s">
        <v>4</v>
      </c>
      <c r="K53" s="60"/>
      <c r="L53" s="61"/>
      <c r="M53" s="67">
        <f>ROUNDDOWN(I52+I53,0)</f>
        <v>0</v>
      </c>
      <c r="N53" s="63" t="s">
        <v>4</v>
      </c>
      <c r="O53" s="60"/>
    </row>
    <row r="54" spans="1:15" ht="11.25" customHeight="1" thickBot="1" x14ac:dyDescent="0.25">
      <c r="A54" s="110"/>
      <c r="B54" s="68"/>
      <c r="C54" s="69"/>
      <c r="D54" s="70"/>
      <c r="E54" s="71"/>
      <c r="F54" s="3"/>
      <c r="G54" s="72"/>
      <c r="H54" s="69"/>
      <c r="I54" s="73"/>
      <c r="J54" s="71"/>
      <c r="K54" s="74"/>
      <c r="L54" s="75"/>
      <c r="M54" s="69"/>
      <c r="N54" s="69"/>
      <c r="O54" s="74"/>
    </row>
    <row r="55" spans="1:15" ht="21" customHeight="1" x14ac:dyDescent="0.2">
      <c r="A55" s="109" t="s">
        <v>69</v>
      </c>
      <c r="B55" s="55" t="s">
        <v>74</v>
      </c>
      <c r="C55" s="56" t="s">
        <v>75</v>
      </c>
      <c r="D55" s="2">
        <f>単価表※ここの黄色セルに入力!$F$26</f>
        <v>0</v>
      </c>
      <c r="E55" s="2" t="s">
        <v>12</v>
      </c>
      <c r="F55" s="1" t="s">
        <v>3</v>
      </c>
      <c r="G55" s="57">
        <f>$G$4</f>
        <v>44</v>
      </c>
      <c r="H55" s="1" t="s">
        <v>31</v>
      </c>
      <c r="I55" s="58">
        <f>D55*G55*0.85</f>
        <v>0</v>
      </c>
      <c r="J55" s="59" t="s">
        <v>4</v>
      </c>
      <c r="K55" s="60"/>
      <c r="L55" s="61"/>
      <c r="M55" s="62"/>
      <c r="N55" s="62"/>
      <c r="O55" s="60"/>
    </row>
    <row r="56" spans="1:15" ht="21" x14ac:dyDescent="0.2">
      <c r="A56" s="109"/>
      <c r="B56" s="55" t="s">
        <v>72</v>
      </c>
      <c r="C56" s="63" t="s">
        <v>75</v>
      </c>
      <c r="D56" s="64">
        <f>単価表※ここの黄色セルに入力!$F$35</f>
        <v>0</v>
      </c>
      <c r="E56" s="59" t="s">
        <v>12</v>
      </c>
      <c r="F56" s="1" t="s">
        <v>3</v>
      </c>
      <c r="G56" s="65">
        <v>5456</v>
      </c>
      <c r="H56" s="62" t="s">
        <v>7</v>
      </c>
      <c r="I56" s="66">
        <f>D56*G56</f>
        <v>0</v>
      </c>
      <c r="J56" s="59" t="s">
        <v>4</v>
      </c>
      <c r="K56" s="60"/>
      <c r="L56" s="61"/>
      <c r="M56" s="67">
        <f>ROUNDDOWN(I55+I56,0)</f>
        <v>0</v>
      </c>
      <c r="N56" s="63" t="s">
        <v>4</v>
      </c>
      <c r="O56" s="60"/>
    </row>
    <row r="57" spans="1:15" ht="11.25" customHeight="1" thickBot="1" x14ac:dyDescent="0.25">
      <c r="A57" s="110"/>
      <c r="B57" s="68"/>
      <c r="C57" s="69"/>
      <c r="D57" s="70"/>
      <c r="E57" s="71"/>
      <c r="F57" s="3"/>
      <c r="G57" s="72"/>
      <c r="H57" s="69"/>
      <c r="I57" s="73"/>
      <c r="J57" s="71"/>
      <c r="K57" s="74"/>
      <c r="L57" s="75"/>
      <c r="M57" s="69"/>
      <c r="N57" s="69"/>
      <c r="O57" s="74"/>
    </row>
    <row r="58" spans="1:15" ht="11.25" customHeight="1" x14ac:dyDescent="0.2">
      <c r="A58" s="76"/>
      <c r="B58" s="77"/>
      <c r="C58" s="62"/>
      <c r="D58" s="78"/>
      <c r="E58" s="79"/>
      <c r="F58" s="1"/>
      <c r="G58" s="65"/>
      <c r="H58" s="62"/>
      <c r="I58" s="80"/>
      <c r="J58" s="79"/>
      <c r="K58" s="62"/>
      <c r="L58" s="62"/>
      <c r="M58" s="62"/>
      <c r="N58" s="62"/>
      <c r="O58" s="62"/>
    </row>
    <row r="59" spans="1:15" ht="9" customHeight="1" x14ac:dyDescent="0.2">
      <c r="A59" s="76"/>
      <c r="B59" s="77"/>
      <c r="C59" s="62"/>
      <c r="D59" s="78"/>
      <c r="E59" s="79"/>
      <c r="F59" s="1"/>
      <c r="G59" s="65"/>
      <c r="H59" s="62"/>
      <c r="I59" s="80"/>
      <c r="J59" s="79"/>
      <c r="K59" s="62"/>
      <c r="L59" s="62"/>
      <c r="M59" s="62"/>
      <c r="N59" s="62"/>
      <c r="O59" s="62"/>
    </row>
    <row r="60" spans="1:15" ht="27" customHeight="1" thickBot="1" x14ac:dyDescent="0.25">
      <c r="A60" s="76"/>
      <c r="B60" s="77"/>
      <c r="C60" s="62"/>
      <c r="D60" s="78"/>
      <c r="E60" s="79"/>
      <c r="F60" s="1"/>
      <c r="G60" s="81"/>
      <c r="H60" s="62"/>
      <c r="I60" s="112" t="s">
        <v>98</v>
      </c>
      <c r="J60" s="112"/>
      <c r="K60" s="112"/>
      <c r="L60" s="112"/>
      <c r="M60" s="82">
        <f>M5+M8+M11+M14+M17+M20+M23+M26+M29+M32+M35+M38+M41+M44+M47+M50+M53+M56</f>
        <v>0</v>
      </c>
      <c r="N60" s="83" t="s">
        <v>4</v>
      </c>
      <c r="O60" s="62"/>
    </row>
    <row r="61" spans="1:15" ht="6" customHeight="1" thickTop="1" x14ac:dyDescent="0.2">
      <c r="A61" s="76"/>
      <c r="B61" s="77"/>
      <c r="C61" s="62"/>
      <c r="D61" s="78"/>
      <c r="E61" s="79"/>
      <c r="F61" s="1"/>
      <c r="G61" s="65"/>
      <c r="H61" s="62"/>
      <c r="I61" s="80"/>
      <c r="J61" s="79"/>
      <c r="K61" s="62"/>
      <c r="L61" s="62"/>
      <c r="M61" s="62"/>
      <c r="N61" s="62"/>
      <c r="O61" s="62"/>
    </row>
    <row r="62" spans="1:15" ht="19.5" customHeight="1" x14ac:dyDescent="0.15">
      <c r="A62" s="111" t="s">
        <v>32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</row>
  </sheetData>
  <sheetProtection algorithmName="SHA-512" hashValue="hJHHDrErrz40ZlV1aGOwI/adegdFBzdb9LLbx1yylW7umY0MBVWp1HCzFLfqxbBXy6nIP1Nos/yiIzGZpMLs6Q==" saltValue="E33aHwVPoUnGgeNFqiK35A==" spinCount="100000" sheet="1" objects="1" scenarios="1" selectLockedCells="1" selectUnlockedCells="1"/>
  <mergeCells count="24">
    <mergeCell ref="A62:M62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I60:L60"/>
    <mergeCell ref="A25:A27"/>
    <mergeCell ref="J1:K1"/>
    <mergeCell ref="M1:O1"/>
    <mergeCell ref="B3:K3"/>
    <mergeCell ref="L3:O3"/>
    <mergeCell ref="A4:A6"/>
    <mergeCell ref="A7:A9"/>
    <mergeCell ref="A10:A12"/>
    <mergeCell ref="A13:A15"/>
    <mergeCell ref="A16:A18"/>
    <mergeCell ref="A19:A21"/>
    <mergeCell ref="A22:A24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62"/>
  <sheetViews>
    <sheetView zoomScaleNormal="100" workbookViewId="0">
      <selection activeCell="D2" sqref="D2"/>
    </sheetView>
  </sheetViews>
  <sheetFormatPr defaultRowHeight="13.5" x14ac:dyDescent="0.15"/>
  <cols>
    <col min="1" max="1" width="19.125" style="49" customWidth="1"/>
    <col min="2" max="2" width="4.375" style="49" customWidth="1"/>
    <col min="3" max="3" width="3.375" style="49" bestFit="1" customWidth="1"/>
    <col min="4" max="4" width="12.875" style="50" customWidth="1"/>
    <col min="5" max="6" width="3.375" style="49" bestFit="1" customWidth="1"/>
    <col min="7" max="7" width="7.875" style="49" customWidth="1"/>
    <col min="8" max="8" width="14.75" style="49" customWidth="1"/>
    <col min="9" max="9" width="15.125" style="50" customWidth="1"/>
    <col min="10" max="10" width="2.75" style="53" customWidth="1"/>
    <col min="11" max="11" width="3.5" style="49" customWidth="1"/>
    <col min="12" max="12" width="2.375" style="49" customWidth="1"/>
    <col min="13" max="13" width="15.625" style="49" customWidth="1"/>
    <col min="14" max="14" width="3.125" style="49" customWidth="1"/>
    <col min="15" max="15" width="1.375" style="49" customWidth="1"/>
    <col min="16" max="16384" width="9" style="49"/>
  </cols>
  <sheetData>
    <row r="1" spans="1:15" ht="19.5" customHeight="1" x14ac:dyDescent="0.15">
      <c r="J1" s="104"/>
      <c r="K1" s="104"/>
      <c r="L1" s="51"/>
      <c r="M1" s="105" t="s">
        <v>30</v>
      </c>
      <c r="N1" s="105"/>
      <c r="O1" s="105"/>
    </row>
    <row r="2" spans="1:15" ht="22.5" customHeight="1" thickBot="1" x14ac:dyDescent="0.2">
      <c r="A2" s="52" t="s">
        <v>49</v>
      </c>
    </row>
    <row r="3" spans="1:15" ht="22.5" customHeight="1" thickBot="1" x14ac:dyDescent="0.2">
      <c r="A3" s="54" t="s">
        <v>0</v>
      </c>
      <c r="B3" s="106" t="s">
        <v>28</v>
      </c>
      <c r="C3" s="107"/>
      <c r="D3" s="107"/>
      <c r="E3" s="107"/>
      <c r="F3" s="107"/>
      <c r="G3" s="107"/>
      <c r="H3" s="107"/>
      <c r="I3" s="107"/>
      <c r="J3" s="107"/>
      <c r="K3" s="108"/>
      <c r="L3" s="106" t="s">
        <v>29</v>
      </c>
      <c r="M3" s="107"/>
      <c r="N3" s="107"/>
      <c r="O3" s="108"/>
    </row>
    <row r="4" spans="1:15" ht="21" customHeight="1" x14ac:dyDescent="0.2">
      <c r="A4" s="109" t="s">
        <v>52</v>
      </c>
      <c r="B4" s="55" t="s">
        <v>2</v>
      </c>
      <c r="C4" s="56" t="s">
        <v>1</v>
      </c>
      <c r="D4" s="2">
        <f>単価表※ここの黄色セルに入力!$F$26</f>
        <v>0</v>
      </c>
      <c r="E4" s="2" t="s">
        <v>4</v>
      </c>
      <c r="F4" s="1" t="s">
        <v>3</v>
      </c>
      <c r="G4" s="57">
        <v>31</v>
      </c>
      <c r="H4" s="1" t="s">
        <v>31</v>
      </c>
      <c r="I4" s="58">
        <f>D4*G4*0.85</f>
        <v>0</v>
      </c>
      <c r="J4" s="59" t="s">
        <v>4</v>
      </c>
      <c r="K4" s="60"/>
      <c r="L4" s="61"/>
      <c r="M4" s="62"/>
      <c r="N4" s="62"/>
      <c r="O4" s="60"/>
    </row>
    <row r="5" spans="1:15" ht="21" x14ac:dyDescent="0.2">
      <c r="A5" s="109"/>
      <c r="B5" s="55" t="s">
        <v>5</v>
      </c>
      <c r="C5" s="63" t="s">
        <v>1</v>
      </c>
      <c r="D5" s="64">
        <f>単価表※ここの黄色セルに入力!$F$31</f>
        <v>0</v>
      </c>
      <c r="E5" s="59" t="s">
        <v>4</v>
      </c>
      <c r="F5" s="1" t="s">
        <v>3</v>
      </c>
      <c r="G5" s="65">
        <v>5639</v>
      </c>
      <c r="H5" s="62" t="s">
        <v>7</v>
      </c>
      <c r="I5" s="66">
        <f>D5*G5</f>
        <v>0</v>
      </c>
      <c r="J5" s="59" t="s">
        <v>4</v>
      </c>
      <c r="K5" s="60"/>
      <c r="L5" s="61"/>
      <c r="M5" s="67">
        <f>ROUNDDOWN(I4+I5,0)</f>
        <v>0</v>
      </c>
      <c r="N5" s="63" t="s">
        <v>4</v>
      </c>
      <c r="O5" s="60"/>
    </row>
    <row r="6" spans="1:15" ht="11.25" customHeight="1" thickBot="1" x14ac:dyDescent="0.25">
      <c r="A6" s="110"/>
      <c r="B6" s="68"/>
      <c r="C6" s="69"/>
      <c r="D6" s="70"/>
      <c r="E6" s="71"/>
      <c r="F6" s="3"/>
      <c r="G6" s="72"/>
      <c r="H6" s="69"/>
      <c r="I6" s="73"/>
      <c r="J6" s="71"/>
      <c r="K6" s="74"/>
      <c r="L6" s="75"/>
      <c r="M6" s="69"/>
      <c r="N6" s="69"/>
      <c r="O6" s="74"/>
    </row>
    <row r="7" spans="1:15" ht="21" customHeight="1" x14ac:dyDescent="0.2">
      <c r="A7" s="109" t="s">
        <v>53</v>
      </c>
      <c r="B7" s="55" t="s">
        <v>2</v>
      </c>
      <c r="C7" s="56" t="s">
        <v>1</v>
      </c>
      <c r="D7" s="2">
        <f>単価表※ここの黄色セルに入力!$F$26</f>
        <v>0</v>
      </c>
      <c r="E7" s="2" t="s">
        <v>4</v>
      </c>
      <c r="F7" s="1" t="s">
        <v>3</v>
      </c>
      <c r="G7" s="57">
        <f>$G$4</f>
        <v>31</v>
      </c>
      <c r="H7" s="1" t="s">
        <v>31</v>
      </c>
      <c r="I7" s="58">
        <f>D7*G7*0.85</f>
        <v>0</v>
      </c>
      <c r="J7" s="59" t="s">
        <v>4</v>
      </c>
      <c r="K7" s="60"/>
      <c r="L7" s="61"/>
      <c r="M7" s="62"/>
      <c r="N7" s="62"/>
      <c r="O7" s="60"/>
    </row>
    <row r="8" spans="1:15" ht="21" x14ac:dyDescent="0.2">
      <c r="A8" s="109"/>
      <c r="B8" s="55" t="s">
        <v>5</v>
      </c>
      <c r="C8" s="63" t="s">
        <v>1</v>
      </c>
      <c r="D8" s="64">
        <f>単価表※ここの黄色セルに入力!$F$31</f>
        <v>0</v>
      </c>
      <c r="E8" s="59" t="s">
        <v>4</v>
      </c>
      <c r="F8" s="1" t="s">
        <v>3</v>
      </c>
      <c r="G8" s="65">
        <v>6214</v>
      </c>
      <c r="H8" s="62" t="s">
        <v>7</v>
      </c>
      <c r="I8" s="66">
        <f>D8*G8</f>
        <v>0</v>
      </c>
      <c r="J8" s="59" t="s">
        <v>4</v>
      </c>
      <c r="K8" s="60"/>
      <c r="L8" s="61"/>
      <c r="M8" s="67">
        <f>ROUNDDOWN(I7+I8,0)</f>
        <v>0</v>
      </c>
      <c r="N8" s="63" t="s">
        <v>4</v>
      </c>
      <c r="O8" s="60"/>
    </row>
    <row r="9" spans="1:15" ht="11.25" customHeight="1" thickBot="1" x14ac:dyDescent="0.25">
      <c r="A9" s="110"/>
      <c r="B9" s="68"/>
      <c r="C9" s="69"/>
      <c r="D9" s="70"/>
      <c r="E9" s="71"/>
      <c r="F9" s="3"/>
      <c r="G9" s="72"/>
      <c r="H9" s="69"/>
      <c r="I9" s="73"/>
      <c r="J9" s="71"/>
      <c r="K9" s="74"/>
      <c r="L9" s="75"/>
      <c r="M9" s="69"/>
      <c r="N9" s="69"/>
      <c r="O9" s="74"/>
    </row>
    <row r="10" spans="1:15" ht="21" customHeight="1" x14ac:dyDescent="0.2">
      <c r="A10" s="109" t="s">
        <v>54</v>
      </c>
      <c r="B10" s="55" t="s">
        <v>2</v>
      </c>
      <c r="C10" s="56" t="s">
        <v>1</v>
      </c>
      <c r="D10" s="2">
        <f>単価表※ここの黄色セルに入力!$F$26</f>
        <v>0</v>
      </c>
      <c r="E10" s="2" t="s">
        <v>4</v>
      </c>
      <c r="F10" s="1" t="s">
        <v>3</v>
      </c>
      <c r="G10" s="57">
        <f>$G$4</f>
        <v>31</v>
      </c>
      <c r="H10" s="1" t="s">
        <v>31</v>
      </c>
      <c r="I10" s="58">
        <f>D10*G10*0.85</f>
        <v>0</v>
      </c>
      <c r="J10" s="59" t="s">
        <v>4</v>
      </c>
      <c r="K10" s="60"/>
      <c r="L10" s="61"/>
      <c r="M10" s="62"/>
      <c r="N10" s="62"/>
      <c r="O10" s="60"/>
    </row>
    <row r="11" spans="1:15" ht="21" x14ac:dyDescent="0.2">
      <c r="A11" s="109"/>
      <c r="B11" s="55" t="s">
        <v>5</v>
      </c>
      <c r="C11" s="63" t="s">
        <v>1</v>
      </c>
      <c r="D11" s="64">
        <f>単価表※ここの黄色セルに入力!$F$31</f>
        <v>0</v>
      </c>
      <c r="E11" s="59" t="s">
        <v>4</v>
      </c>
      <c r="F11" s="1" t="s">
        <v>3</v>
      </c>
      <c r="G11" s="65">
        <v>4717</v>
      </c>
      <c r="H11" s="62" t="s">
        <v>7</v>
      </c>
      <c r="I11" s="66">
        <f>D11*G11</f>
        <v>0</v>
      </c>
      <c r="J11" s="59" t="s">
        <v>4</v>
      </c>
      <c r="K11" s="60"/>
      <c r="L11" s="61"/>
      <c r="M11" s="67">
        <f>ROUNDDOWN(I10+I11,0)</f>
        <v>0</v>
      </c>
      <c r="N11" s="63" t="s">
        <v>4</v>
      </c>
      <c r="O11" s="60"/>
    </row>
    <row r="12" spans="1:15" ht="11.25" customHeight="1" thickBot="1" x14ac:dyDescent="0.25">
      <c r="A12" s="110"/>
      <c r="B12" s="68"/>
      <c r="C12" s="69"/>
      <c r="D12" s="70"/>
      <c r="E12" s="71"/>
      <c r="F12" s="3"/>
      <c r="G12" s="72"/>
      <c r="H12" s="69"/>
      <c r="I12" s="73"/>
      <c r="J12" s="71"/>
      <c r="K12" s="74"/>
      <c r="L12" s="75"/>
      <c r="M12" s="69"/>
      <c r="N12" s="69"/>
      <c r="O12" s="74"/>
    </row>
    <row r="13" spans="1:15" ht="21" customHeight="1" x14ac:dyDescent="0.2">
      <c r="A13" s="109" t="s">
        <v>55</v>
      </c>
      <c r="B13" s="55" t="s">
        <v>2</v>
      </c>
      <c r="C13" s="56" t="s">
        <v>1</v>
      </c>
      <c r="D13" s="2">
        <f>単価表※ここの黄色セルに入力!$F$26</f>
        <v>0</v>
      </c>
      <c r="E13" s="2" t="s">
        <v>4</v>
      </c>
      <c r="F13" s="1" t="s">
        <v>3</v>
      </c>
      <c r="G13" s="57">
        <f>$G$4</f>
        <v>31</v>
      </c>
      <c r="H13" s="1" t="s">
        <v>31</v>
      </c>
      <c r="I13" s="58">
        <f>D13*G13*0.85</f>
        <v>0</v>
      </c>
      <c r="J13" s="59" t="s">
        <v>4</v>
      </c>
      <c r="K13" s="60"/>
      <c r="L13" s="61"/>
      <c r="M13" s="62"/>
      <c r="N13" s="62"/>
      <c r="O13" s="60"/>
    </row>
    <row r="14" spans="1:15" ht="21" x14ac:dyDescent="0.2">
      <c r="A14" s="109"/>
      <c r="B14" s="55" t="s">
        <v>5</v>
      </c>
      <c r="C14" s="63" t="s">
        <v>1</v>
      </c>
      <c r="D14" s="64">
        <f>単価表※ここの黄色セルに入力!$F$31</f>
        <v>0</v>
      </c>
      <c r="E14" s="59" t="s">
        <v>4</v>
      </c>
      <c r="F14" s="1" t="s">
        <v>3</v>
      </c>
      <c r="G14" s="65">
        <v>5166</v>
      </c>
      <c r="H14" s="62" t="s">
        <v>7</v>
      </c>
      <c r="I14" s="66">
        <f>D14*G14</f>
        <v>0</v>
      </c>
      <c r="J14" s="59" t="s">
        <v>4</v>
      </c>
      <c r="K14" s="60"/>
      <c r="L14" s="61"/>
      <c r="M14" s="67">
        <f>ROUNDDOWN(I13+I14,0)</f>
        <v>0</v>
      </c>
      <c r="N14" s="63" t="s">
        <v>4</v>
      </c>
      <c r="O14" s="60"/>
    </row>
    <row r="15" spans="1:15" ht="11.25" customHeight="1" thickBot="1" x14ac:dyDescent="0.25">
      <c r="A15" s="110"/>
      <c r="B15" s="68"/>
      <c r="C15" s="69"/>
      <c r="D15" s="70"/>
      <c r="E15" s="71"/>
      <c r="F15" s="3"/>
      <c r="G15" s="72"/>
      <c r="H15" s="69"/>
      <c r="I15" s="73"/>
      <c r="J15" s="71"/>
      <c r="K15" s="74"/>
      <c r="L15" s="75"/>
      <c r="M15" s="69"/>
      <c r="N15" s="69"/>
      <c r="O15" s="74"/>
    </row>
    <row r="16" spans="1:15" ht="21" customHeight="1" x14ac:dyDescent="0.2">
      <c r="A16" s="109" t="s">
        <v>56</v>
      </c>
      <c r="B16" s="55" t="s">
        <v>2</v>
      </c>
      <c r="C16" s="56" t="s">
        <v>1</v>
      </c>
      <c r="D16" s="2">
        <f>単価表※ここの黄色セルに入力!$F$26</f>
        <v>0</v>
      </c>
      <c r="E16" s="2" t="s">
        <v>4</v>
      </c>
      <c r="F16" s="1" t="s">
        <v>3</v>
      </c>
      <c r="G16" s="57">
        <f>$G$4</f>
        <v>31</v>
      </c>
      <c r="H16" s="1" t="s">
        <v>31</v>
      </c>
      <c r="I16" s="58">
        <f>D16*G16*0.85</f>
        <v>0</v>
      </c>
      <c r="J16" s="59" t="s">
        <v>4</v>
      </c>
      <c r="K16" s="60"/>
      <c r="L16" s="61"/>
      <c r="M16" s="62"/>
      <c r="N16" s="62"/>
      <c r="O16" s="60"/>
    </row>
    <row r="17" spans="1:15" ht="21" x14ac:dyDescent="0.2">
      <c r="A17" s="109"/>
      <c r="B17" s="55" t="s">
        <v>72</v>
      </c>
      <c r="C17" s="63" t="s">
        <v>1</v>
      </c>
      <c r="D17" s="64">
        <f>単価表※ここの黄色セルに入力!$F$35</f>
        <v>0</v>
      </c>
      <c r="E17" s="59" t="s">
        <v>4</v>
      </c>
      <c r="F17" s="1" t="s">
        <v>3</v>
      </c>
      <c r="G17" s="65">
        <v>5744</v>
      </c>
      <c r="H17" s="62" t="s">
        <v>7</v>
      </c>
      <c r="I17" s="66">
        <f>D17*G17</f>
        <v>0</v>
      </c>
      <c r="J17" s="59" t="s">
        <v>4</v>
      </c>
      <c r="K17" s="60"/>
      <c r="L17" s="61"/>
      <c r="M17" s="67">
        <f>ROUNDDOWN(I16+I17,0)</f>
        <v>0</v>
      </c>
      <c r="N17" s="63" t="s">
        <v>4</v>
      </c>
      <c r="O17" s="60"/>
    </row>
    <row r="18" spans="1:15" ht="11.25" customHeight="1" thickBot="1" x14ac:dyDescent="0.25">
      <c r="A18" s="110"/>
      <c r="B18" s="68"/>
      <c r="C18" s="69"/>
      <c r="D18" s="70"/>
      <c r="E18" s="71"/>
      <c r="F18" s="3"/>
      <c r="G18" s="72"/>
      <c r="H18" s="69"/>
      <c r="I18" s="73"/>
      <c r="J18" s="71"/>
      <c r="K18" s="74"/>
      <c r="L18" s="75"/>
      <c r="M18" s="69"/>
      <c r="N18" s="69"/>
      <c r="O18" s="74"/>
    </row>
    <row r="19" spans="1:15" ht="21" customHeight="1" x14ac:dyDescent="0.2">
      <c r="A19" s="109" t="s">
        <v>57</v>
      </c>
      <c r="B19" s="55" t="s">
        <v>2</v>
      </c>
      <c r="C19" s="56" t="s">
        <v>1</v>
      </c>
      <c r="D19" s="2">
        <f>単価表※ここの黄色セルに入力!$F$26</f>
        <v>0</v>
      </c>
      <c r="E19" s="2" t="s">
        <v>4</v>
      </c>
      <c r="F19" s="1" t="s">
        <v>3</v>
      </c>
      <c r="G19" s="57">
        <f>$G$4</f>
        <v>31</v>
      </c>
      <c r="H19" s="1" t="s">
        <v>31</v>
      </c>
      <c r="I19" s="58">
        <f>D19*G19*0.85</f>
        <v>0</v>
      </c>
      <c r="J19" s="59" t="s">
        <v>4</v>
      </c>
      <c r="K19" s="60"/>
      <c r="L19" s="61"/>
      <c r="M19" s="62"/>
      <c r="N19" s="62"/>
      <c r="O19" s="60"/>
    </row>
    <row r="20" spans="1:15" ht="21" customHeight="1" x14ac:dyDescent="0.2">
      <c r="A20" s="109"/>
      <c r="B20" s="55" t="s">
        <v>6</v>
      </c>
      <c r="C20" s="63" t="s">
        <v>1</v>
      </c>
      <c r="D20" s="64">
        <f>単価表※ここの黄色セルに入力!$F$35</f>
        <v>0</v>
      </c>
      <c r="E20" s="59" t="s">
        <v>4</v>
      </c>
      <c r="F20" s="1" t="s">
        <v>3</v>
      </c>
      <c r="G20" s="65">
        <v>6117</v>
      </c>
      <c r="H20" s="62" t="s">
        <v>7</v>
      </c>
      <c r="I20" s="66">
        <f>D20*G20</f>
        <v>0</v>
      </c>
      <c r="J20" s="59" t="s">
        <v>4</v>
      </c>
      <c r="K20" s="60"/>
      <c r="L20" s="61"/>
      <c r="M20" s="67">
        <f>ROUNDDOWN(I19+I20,0)</f>
        <v>0</v>
      </c>
      <c r="N20" s="63" t="s">
        <v>4</v>
      </c>
      <c r="O20" s="60"/>
    </row>
    <row r="21" spans="1:15" ht="11.25" customHeight="1" thickBot="1" x14ac:dyDescent="0.25">
      <c r="A21" s="110"/>
      <c r="B21" s="68"/>
      <c r="C21" s="69"/>
      <c r="D21" s="70"/>
      <c r="E21" s="71"/>
      <c r="F21" s="3"/>
      <c r="G21" s="72"/>
      <c r="H21" s="69"/>
      <c r="I21" s="73"/>
      <c r="J21" s="71"/>
      <c r="K21" s="74"/>
      <c r="L21" s="75"/>
      <c r="M21" s="69"/>
      <c r="N21" s="69"/>
      <c r="O21" s="74"/>
    </row>
    <row r="22" spans="1:15" ht="21" customHeight="1" x14ac:dyDescent="0.2">
      <c r="A22" s="109" t="s">
        <v>58</v>
      </c>
      <c r="B22" s="55" t="s">
        <v>2</v>
      </c>
      <c r="C22" s="56" t="s">
        <v>1</v>
      </c>
      <c r="D22" s="2">
        <f>単価表※ここの黄色セルに入力!$F$26</f>
        <v>0</v>
      </c>
      <c r="E22" s="2" t="s">
        <v>4</v>
      </c>
      <c r="F22" s="1" t="s">
        <v>3</v>
      </c>
      <c r="G22" s="57">
        <f>$G$4</f>
        <v>31</v>
      </c>
      <c r="H22" s="1" t="s">
        <v>31</v>
      </c>
      <c r="I22" s="58">
        <f>D22*G22*0.85</f>
        <v>0</v>
      </c>
      <c r="J22" s="59" t="s">
        <v>4</v>
      </c>
      <c r="K22" s="60"/>
      <c r="L22" s="61"/>
      <c r="M22" s="62"/>
      <c r="N22" s="62"/>
      <c r="O22" s="60"/>
    </row>
    <row r="23" spans="1:15" ht="21" customHeight="1" x14ac:dyDescent="0.2">
      <c r="A23" s="109"/>
      <c r="B23" s="55" t="s">
        <v>6</v>
      </c>
      <c r="C23" s="63" t="s">
        <v>1</v>
      </c>
      <c r="D23" s="64">
        <f>単価表※ここの黄色セルに入力!$F$35</f>
        <v>0</v>
      </c>
      <c r="E23" s="59" t="s">
        <v>4</v>
      </c>
      <c r="F23" s="1" t="s">
        <v>3</v>
      </c>
      <c r="G23" s="65">
        <v>5288</v>
      </c>
      <c r="H23" s="62" t="s">
        <v>7</v>
      </c>
      <c r="I23" s="66">
        <f>D23*G23</f>
        <v>0</v>
      </c>
      <c r="J23" s="59" t="s">
        <v>4</v>
      </c>
      <c r="K23" s="60"/>
      <c r="L23" s="61"/>
      <c r="M23" s="67">
        <f>ROUNDDOWN(I22+I23,0)</f>
        <v>0</v>
      </c>
      <c r="N23" s="63" t="s">
        <v>4</v>
      </c>
      <c r="O23" s="60"/>
    </row>
    <row r="24" spans="1:15" ht="11.25" customHeight="1" thickBot="1" x14ac:dyDescent="0.25">
      <c r="A24" s="110"/>
      <c r="B24" s="68"/>
      <c r="C24" s="69"/>
      <c r="D24" s="70"/>
      <c r="E24" s="71"/>
      <c r="F24" s="3"/>
      <c r="G24" s="72"/>
      <c r="H24" s="69"/>
      <c r="I24" s="73"/>
      <c r="J24" s="71"/>
      <c r="K24" s="74"/>
      <c r="L24" s="75"/>
      <c r="M24" s="69"/>
      <c r="N24" s="69"/>
      <c r="O24" s="74"/>
    </row>
    <row r="25" spans="1:15" ht="21" customHeight="1" x14ac:dyDescent="0.2">
      <c r="A25" s="109" t="s">
        <v>59</v>
      </c>
      <c r="B25" s="55" t="s">
        <v>74</v>
      </c>
      <c r="C25" s="56" t="s">
        <v>75</v>
      </c>
      <c r="D25" s="2">
        <f>単価表※ここの黄色セルに入力!$F$26</f>
        <v>0</v>
      </c>
      <c r="E25" s="2" t="s">
        <v>12</v>
      </c>
      <c r="F25" s="1" t="s">
        <v>3</v>
      </c>
      <c r="G25" s="57">
        <f>$G$4</f>
        <v>31</v>
      </c>
      <c r="H25" s="1" t="s">
        <v>31</v>
      </c>
      <c r="I25" s="58">
        <f>D25*G25*0.85</f>
        <v>0</v>
      </c>
      <c r="J25" s="59" t="s">
        <v>4</v>
      </c>
      <c r="K25" s="60"/>
      <c r="L25" s="61"/>
      <c r="M25" s="62"/>
      <c r="N25" s="62"/>
      <c r="O25" s="60"/>
    </row>
    <row r="26" spans="1:15" ht="21" customHeight="1" x14ac:dyDescent="0.2">
      <c r="A26" s="109"/>
      <c r="B26" s="55" t="s">
        <v>73</v>
      </c>
      <c r="C26" s="63" t="s">
        <v>75</v>
      </c>
      <c r="D26" s="64">
        <f>単価表※ここの黄色セルに入力!$F$31</f>
        <v>0</v>
      </c>
      <c r="E26" s="59" t="s">
        <v>12</v>
      </c>
      <c r="F26" s="1" t="s">
        <v>3</v>
      </c>
      <c r="G26" s="65">
        <v>5131</v>
      </c>
      <c r="H26" s="62" t="s">
        <v>7</v>
      </c>
      <c r="I26" s="66">
        <f>D26*G26</f>
        <v>0</v>
      </c>
      <c r="J26" s="59" t="s">
        <v>4</v>
      </c>
      <c r="K26" s="60"/>
      <c r="L26" s="61"/>
      <c r="M26" s="67">
        <f>ROUNDDOWN(I25+I26,0)</f>
        <v>0</v>
      </c>
      <c r="N26" s="63" t="s">
        <v>4</v>
      </c>
      <c r="O26" s="60"/>
    </row>
    <row r="27" spans="1:15" ht="11.25" customHeight="1" thickBot="1" x14ac:dyDescent="0.25">
      <c r="A27" s="110"/>
      <c r="B27" s="68"/>
      <c r="C27" s="69"/>
      <c r="D27" s="70"/>
      <c r="E27" s="71"/>
      <c r="F27" s="3"/>
      <c r="G27" s="72"/>
      <c r="H27" s="69"/>
      <c r="I27" s="73"/>
      <c r="J27" s="71"/>
      <c r="K27" s="74"/>
      <c r="L27" s="75"/>
      <c r="M27" s="69"/>
      <c r="N27" s="69"/>
      <c r="O27" s="74"/>
    </row>
    <row r="28" spans="1:15" ht="21" customHeight="1" x14ac:dyDescent="0.2">
      <c r="A28" s="109" t="s">
        <v>60</v>
      </c>
      <c r="B28" s="55" t="s">
        <v>74</v>
      </c>
      <c r="C28" s="56" t="s">
        <v>75</v>
      </c>
      <c r="D28" s="2">
        <f>単価表※ここの黄色セルに入力!$F$26</f>
        <v>0</v>
      </c>
      <c r="E28" s="2" t="s">
        <v>12</v>
      </c>
      <c r="F28" s="1" t="s">
        <v>3</v>
      </c>
      <c r="G28" s="57">
        <f>$G$4</f>
        <v>31</v>
      </c>
      <c r="H28" s="1" t="s">
        <v>31</v>
      </c>
      <c r="I28" s="58">
        <f>D28*G28*0.85</f>
        <v>0</v>
      </c>
      <c r="J28" s="59" t="s">
        <v>4</v>
      </c>
      <c r="K28" s="60"/>
      <c r="L28" s="61"/>
      <c r="M28" s="62"/>
      <c r="N28" s="62"/>
      <c r="O28" s="60"/>
    </row>
    <row r="29" spans="1:15" ht="21" customHeight="1" x14ac:dyDescent="0.2">
      <c r="A29" s="109"/>
      <c r="B29" s="55" t="s">
        <v>73</v>
      </c>
      <c r="C29" s="63" t="s">
        <v>75</v>
      </c>
      <c r="D29" s="64">
        <f>単価表※ここの黄色セルに入力!$F$31</f>
        <v>0</v>
      </c>
      <c r="E29" s="59" t="s">
        <v>12</v>
      </c>
      <c r="F29" s="1" t="s">
        <v>3</v>
      </c>
      <c r="G29" s="65">
        <v>5845</v>
      </c>
      <c r="H29" s="62" t="s">
        <v>7</v>
      </c>
      <c r="I29" s="66">
        <f>D29*G29</f>
        <v>0</v>
      </c>
      <c r="J29" s="59" t="s">
        <v>4</v>
      </c>
      <c r="K29" s="60"/>
      <c r="L29" s="61"/>
      <c r="M29" s="67">
        <f>ROUNDDOWN(I28+I29,0)</f>
        <v>0</v>
      </c>
      <c r="N29" s="63" t="s">
        <v>4</v>
      </c>
      <c r="O29" s="60"/>
    </row>
    <row r="30" spans="1:15" ht="11.25" customHeight="1" thickBot="1" x14ac:dyDescent="0.25">
      <c r="A30" s="110"/>
      <c r="B30" s="68"/>
      <c r="C30" s="69"/>
      <c r="D30" s="70"/>
      <c r="E30" s="71"/>
      <c r="F30" s="3"/>
      <c r="G30" s="72"/>
      <c r="H30" s="69"/>
      <c r="I30" s="73"/>
      <c r="J30" s="71"/>
      <c r="K30" s="74"/>
      <c r="L30" s="75"/>
      <c r="M30" s="69"/>
      <c r="N30" s="69"/>
      <c r="O30" s="74"/>
    </row>
    <row r="31" spans="1:15" ht="21" customHeight="1" x14ac:dyDescent="0.2">
      <c r="A31" s="109" t="s">
        <v>61</v>
      </c>
      <c r="B31" s="55" t="s">
        <v>74</v>
      </c>
      <c r="C31" s="56" t="s">
        <v>75</v>
      </c>
      <c r="D31" s="2">
        <f>単価表※ここの黄色セルに入力!$F$26</f>
        <v>0</v>
      </c>
      <c r="E31" s="2" t="s">
        <v>12</v>
      </c>
      <c r="F31" s="1" t="s">
        <v>3</v>
      </c>
      <c r="G31" s="57">
        <f>$G$4</f>
        <v>31</v>
      </c>
      <c r="H31" s="1" t="s">
        <v>31</v>
      </c>
      <c r="I31" s="58">
        <f>D31*G31*0.85</f>
        <v>0</v>
      </c>
      <c r="J31" s="59" t="s">
        <v>4</v>
      </c>
      <c r="K31" s="60"/>
      <c r="L31" s="61"/>
      <c r="M31" s="62"/>
      <c r="N31" s="62"/>
      <c r="O31" s="60"/>
    </row>
    <row r="32" spans="1:15" ht="21" customHeight="1" x14ac:dyDescent="0.2">
      <c r="A32" s="109"/>
      <c r="B32" s="55" t="s">
        <v>73</v>
      </c>
      <c r="C32" s="63" t="s">
        <v>75</v>
      </c>
      <c r="D32" s="64">
        <f>単価表※ここの黄色セルに入力!$F$31</f>
        <v>0</v>
      </c>
      <c r="E32" s="59" t="s">
        <v>12</v>
      </c>
      <c r="F32" s="1" t="s">
        <v>3</v>
      </c>
      <c r="G32" s="65">
        <v>5384</v>
      </c>
      <c r="H32" s="62" t="s">
        <v>7</v>
      </c>
      <c r="I32" s="66">
        <f>D32*G32</f>
        <v>0</v>
      </c>
      <c r="J32" s="59" t="s">
        <v>4</v>
      </c>
      <c r="K32" s="60"/>
      <c r="L32" s="61"/>
      <c r="M32" s="67">
        <f>ROUNDDOWN(I31+I32,0)</f>
        <v>0</v>
      </c>
      <c r="N32" s="63" t="s">
        <v>4</v>
      </c>
      <c r="O32" s="60"/>
    </row>
    <row r="33" spans="1:15" ht="11.25" customHeight="1" thickBot="1" x14ac:dyDescent="0.25">
      <c r="A33" s="110"/>
      <c r="B33" s="68"/>
      <c r="C33" s="69"/>
      <c r="D33" s="70"/>
      <c r="E33" s="71"/>
      <c r="F33" s="3"/>
      <c r="G33" s="72"/>
      <c r="H33" s="69"/>
      <c r="I33" s="73"/>
      <c r="J33" s="71"/>
      <c r="K33" s="74"/>
      <c r="L33" s="75"/>
      <c r="M33" s="69"/>
      <c r="N33" s="69"/>
      <c r="O33" s="74"/>
    </row>
    <row r="34" spans="1:15" ht="21" customHeight="1" x14ac:dyDescent="0.2">
      <c r="A34" s="109" t="s">
        <v>62</v>
      </c>
      <c r="B34" s="55" t="s">
        <v>74</v>
      </c>
      <c r="C34" s="56" t="s">
        <v>75</v>
      </c>
      <c r="D34" s="2">
        <f>単価表※ここの黄色セルに入力!$F$26</f>
        <v>0</v>
      </c>
      <c r="E34" s="2" t="s">
        <v>12</v>
      </c>
      <c r="F34" s="1" t="s">
        <v>3</v>
      </c>
      <c r="G34" s="57">
        <f>$G$4</f>
        <v>31</v>
      </c>
      <c r="H34" s="1" t="s">
        <v>31</v>
      </c>
      <c r="I34" s="58">
        <f>D34*G34*0.85</f>
        <v>0</v>
      </c>
      <c r="J34" s="59" t="s">
        <v>4</v>
      </c>
      <c r="K34" s="60"/>
      <c r="L34" s="61"/>
      <c r="M34" s="62"/>
      <c r="N34" s="62"/>
      <c r="O34" s="60"/>
    </row>
    <row r="35" spans="1:15" ht="21" customHeight="1" x14ac:dyDescent="0.2">
      <c r="A35" s="109"/>
      <c r="B35" s="55" t="s">
        <v>73</v>
      </c>
      <c r="C35" s="63" t="s">
        <v>75</v>
      </c>
      <c r="D35" s="64">
        <f>単価表※ここの黄色セルに入力!$F$31</f>
        <v>0</v>
      </c>
      <c r="E35" s="59" t="s">
        <v>12</v>
      </c>
      <c r="F35" s="1" t="s">
        <v>3</v>
      </c>
      <c r="G35" s="65">
        <v>5092</v>
      </c>
      <c r="H35" s="62" t="s">
        <v>7</v>
      </c>
      <c r="I35" s="66">
        <f>D35*G35</f>
        <v>0</v>
      </c>
      <c r="J35" s="59" t="s">
        <v>4</v>
      </c>
      <c r="K35" s="60"/>
      <c r="L35" s="61"/>
      <c r="M35" s="67">
        <f>ROUNDDOWN(I34+I35,0)</f>
        <v>0</v>
      </c>
      <c r="N35" s="63" t="s">
        <v>4</v>
      </c>
      <c r="O35" s="60"/>
    </row>
    <row r="36" spans="1:15" ht="11.25" customHeight="1" thickBot="1" x14ac:dyDescent="0.25">
      <c r="A36" s="110"/>
      <c r="B36" s="68"/>
      <c r="C36" s="69"/>
      <c r="D36" s="70"/>
      <c r="E36" s="71"/>
      <c r="F36" s="3"/>
      <c r="G36" s="72"/>
      <c r="H36" s="69"/>
      <c r="I36" s="73"/>
      <c r="J36" s="71"/>
      <c r="K36" s="74"/>
      <c r="L36" s="75"/>
      <c r="M36" s="69"/>
      <c r="N36" s="69"/>
      <c r="O36" s="74"/>
    </row>
    <row r="37" spans="1:15" ht="21" customHeight="1" x14ac:dyDescent="0.2">
      <c r="A37" s="109" t="s">
        <v>63</v>
      </c>
      <c r="B37" s="55" t="s">
        <v>74</v>
      </c>
      <c r="C37" s="56" t="s">
        <v>75</v>
      </c>
      <c r="D37" s="2">
        <f>単価表※ここの黄色セルに入力!$F$26</f>
        <v>0</v>
      </c>
      <c r="E37" s="2" t="s">
        <v>12</v>
      </c>
      <c r="F37" s="1" t="s">
        <v>3</v>
      </c>
      <c r="G37" s="57">
        <f>$G$4</f>
        <v>31</v>
      </c>
      <c r="H37" s="1" t="s">
        <v>31</v>
      </c>
      <c r="I37" s="58">
        <f>D37*G37*0.85</f>
        <v>0</v>
      </c>
      <c r="J37" s="59" t="s">
        <v>4</v>
      </c>
      <c r="K37" s="60"/>
      <c r="L37" s="61"/>
      <c r="M37" s="62"/>
      <c r="N37" s="62"/>
      <c r="O37" s="60"/>
    </row>
    <row r="38" spans="1:15" ht="21" x14ac:dyDescent="0.2">
      <c r="A38" s="109"/>
      <c r="B38" s="55" t="s">
        <v>73</v>
      </c>
      <c r="C38" s="63" t="s">
        <v>75</v>
      </c>
      <c r="D38" s="64">
        <f>単価表※ここの黄色セルに入力!$F$31</f>
        <v>0</v>
      </c>
      <c r="E38" s="59" t="s">
        <v>12</v>
      </c>
      <c r="F38" s="1" t="s">
        <v>3</v>
      </c>
      <c r="G38" s="65">
        <v>5274</v>
      </c>
      <c r="H38" s="62" t="s">
        <v>7</v>
      </c>
      <c r="I38" s="66">
        <f>D38*G38</f>
        <v>0</v>
      </c>
      <c r="J38" s="59" t="s">
        <v>4</v>
      </c>
      <c r="K38" s="60"/>
      <c r="L38" s="61"/>
      <c r="M38" s="67">
        <f>ROUNDDOWN(I37+I38,0)</f>
        <v>0</v>
      </c>
      <c r="N38" s="63" t="s">
        <v>4</v>
      </c>
      <c r="O38" s="60"/>
    </row>
    <row r="39" spans="1:15" ht="11.25" customHeight="1" thickBot="1" x14ac:dyDescent="0.25">
      <c r="A39" s="110"/>
      <c r="B39" s="68"/>
      <c r="C39" s="69"/>
      <c r="D39" s="70"/>
      <c r="E39" s="71"/>
      <c r="F39" s="3"/>
      <c r="G39" s="72"/>
      <c r="H39" s="69"/>
      <c r="I39" s="73"/>
      <c r="J39" s="71"/>
      <c r="K39" s="74"/>
      <c r="L39" s="75"/>
      <c r="M39" s="69"/>
      <c r="N39" s="69"/>
      <c r="O39" s="74"/>
    </row>
    <row r="40" spans="1:15" ht="21" customHeight="1" x14ac:dyDescent="0.2">
      <c r="A40" s="109" t="s">
        <v>64</v>
      </c>
      <c r="B40" s="55" t="s">
        <v>74</v>
      </c>
      <c r="C40" s="56" t="s">
        <v>75</v>
      </c>
      <c r="D40" s="2">
        <f>単価表※ここの黄色セルに入力!$F$26</f>
        <v>0</v>
      </c>
      <c r="E40" s="2" t="s">
        <v>12</v>
      </c>
      <c r="F40" s="1" t="s">
        <v>3</v>
      </c>
      <c r="G40" s="57">
        <f>$G$4</f>
        <v>31</v>
      </c>
      <c r="H40" s="1" t="s">
        <v>31</v>
      </c>
      <c r="I40" s="58">
        <f>D40*G40*0.85</f>
        <v>0</v>
      </c>
      <c r="J40" s="59" t="s">
        <v>4</v>
      </c>
      <c r="K40" s="60"/>
      <c r="L40" s="61"/>
      <c r="M40" s="62"/>
      <c r="N40" s="62"/>
      <c r="O40" s="60"/>
    </row>
    <row r="41" spans="1:15" ht="21" x14ac:dyDescent="0.2">
      <c r="A41" s="109"/>
      <c r="B41" s="55" t="s">
        <v>73</v>
      </c>
      <c r="C41" s="63" t="s">
        <v>75</v>
      </c>
      <c r="D41" s="64">
        <f>単価表※ここの黄色セルに入力!$F$31</f>
        <v>0</v>
      </c>
      <c r="E41" s="59" t="s">
        <v>12</v>
      </c>
      <c r="F41" s="1" t="s">
        <v>3</v>
      </c>
      <c r="G41" s="65">
        <v>5639</v>
      </c>
      <c r="H41" s="62" t="s">
        <v>7</v>
      </c>
      <c r="I41" s="66">
        <f>D41*G41</f>
        <v>0</v>
      </c>
      <c r="J41" s="59" t="s">
        <v>4</v>
      </c>
      <c r="K41" s="60"/>
      <c r="L41" s="61"/>
      <c r="M41" s="67">
        <f>ROUNDDOWN(I40+I41,0)</f>
        <v>0</v>
      </c>
      <c r="N41" s="63" t="s">
        <v>4</v>
      </c>
      <c r="O41" s="60"/>
    </row>
    <row r="42" spans="1:15" ht="11.25" customHeight="1" thickBot="1" x14ac:dyDescent="0.25">
      <c r="A42" s="110"/>
      <c r="B42" s="68"/>
      <c r="C42" s="69"/>
      <c r="D42" s="70"/>
      <c r="E42" s="71"/>
      <c r="F42" s="3"/>
      <c r="G42" s="72"/>
      <c r="H42" s="69"/>
      <c r="I42" s="73"/>
      <c r="J42" s="71"/>
      <c r="K42" s="74"/>
      <c r="L42" s="75"/>
      <c r="M42" s="69"/>
      <c r="N42" s="69"/>
      <c r="O42" s="74"/>
    </row>
    <row r="43" spans="1:15" ht="21" customHeight="1" x14ac:dyDescent="0.2">
      <c r="A43" s="109" t="s">
        <v>65</v>
      </c>
      <c r="B43" s="55" t="s">
        <v>74</v>
      </c>
      <c r="C43" s="56" t="s">
        <v>75</v>
      </c>
      <c r="D43" s="2">
        <f>単価表※ここの黄色セルに入力!$F$26</f>
        <v>0</v>
      </c>
      <c r="E43" s="2" t="s">
        <v>12</v>
      </c>
      <c r="F43" s="1" t="s">
        <v>3</v>
      </c>
      <c r="G43" s="57">
        <f>$G$4</f>
        <v>31</v>
      </c>
      <c r="H43" s="1" t="s">
        <v>31</v>
      </c>
      <c r="I43" s="58">
        <f>D43*G43*0.85</f>
        <v>0</v>
      </c>
      <c r="J43" s="59" t="s">
        <v>4</v>
      </c>
      <c r="K43" s="60"/>
      <c r="L43" s="61"/>
      <c r="M43" s="62"/>
      <c r="N43" s="62"/>
      <c r="O43" s="60"/>
    </row>
    <row r="44" spans="1:15" ht="21" x14ac:dyDescent="0.2">
      <c r="A44" s="109"/>
      <c r="B44" s="55" t="s">
        <v>73</v>
      </c>
      <c r="C44" s="63" t="s">
        <v>75</v>
      </c>
      <c r="D44" s="64">
        <f>単価表※ここの黄色セルに入力!$F$31</f>
        <v>0</v>
      </c>
      <c r="E44" s="59" t="s">
        <v>12</v>
      </c>
      <c r="F44" s="1" t="s">
        <v>3</v>
      </c>
      <c r="G44" s="65">
        <v>6214</v>
      </c>
      <c r="H44" s="62" t="s">
        <v>7</v>
      </c>
      <c r="I44" s="66">
        <f>D44*G44</f>
        <v>0</v>
      </c>
      <c r="J44" s="59" t="s">
        <v>4</v>
      </c>
      <c r="K44" s="60"/>
      <c r="L44" s="61"/>
      <c r="M44" s="67">
        <f>ROUNDDOWN(I43+I44,0)</f>
        <v>0</v>
      </c>
      <c r="N44" s="63" t="s">
        <v>4</v>
      </c>
      <c r="O44" s="60"/>
    </row>
    <row r="45" spans="1:15" ht="11.25" customHeight="1" thickBot="1" x14ac:dyDescent="0.25">
      <c r="A45" s="110"/>
      <c r="B45" s="68"/>
      <c r="C45" s="69"/>
      <c r="D45" s="70"/>
      <c r="E45" s="71"/>
      <c r="F45" s="3"/>
      <c r="G45" s="72"/>
      <c r="H45" s="69"/>
      <c r="I45" s="73"/>
      <c r="J45" s="71"/>
      <c r="K45" s="74"/>
      <c r="L45" s="75"/>
      <c r="M45" s="69"/>
      <c r="N45" s="69"/>
      <c r="O45" s="74"/>
    </row>
    <row r="46" spans="1:15" ht="21" customHeight="1" x14ac:dyDescent="0.2">
      <c r="A46" s="109" t="s">
        <v>66</v>
      </c>
      <c r="B46" s="55" t="s">
        <v>74</v>
      </c>
      <c r="C46" s="56" t="s">
        <v>75</v>
      </c>
      <c r="D46" s="2">
        <f>単価表※ここの黄色セルに入力!$F$26</f>
        <v>0</v>
      </c>
      <c r="E46" s="2" t="s">
        <v>12</v>
      </c>
      <c r="F46" s="1" t="s">
        <v>3</v>
      </c>
      <c r="G46" s="57">
        <f>$G$4</f>
        <v>31</v>
      </c>
      <c r="H46" s="1" t="s">
        <v>31</v>
      </c>
      <c r="I46" s="58">
        <f>D46*G46*0.85</f>
        <v>0</v>
      </c>
      <c r="J46" s="59" t="s">
        <v>4</v>
      </c>
      <c r="K46" s="60"/>
      <c r="L46" s="61"/>
      <c r="M46" s="62"/>
      <c r="N46" s="62"/>
      <c r="O46" s="60"/>
    </row>
    <row r="47" spans="1:15" ht="21" x14ac:dyDescent="0.2">
      <c r="A47" s="109"/>
      <c r="B47" s="55" t="s">
        <v>73</v>
      </c>
      <c r="C47" s="63" t="s">
        <v>75</v>
      </c>
      <c r="D47" s="64">
        <f>単価表※ここの黄色セルに入力!$F$31</f>
        <v>0</v>
      </c>
      <c r="E47" s="59" t="s">
        <v>12</v>
      </c>
      <c r="F47" s="1" t="s">
        <v>3</v>
      </c>
      <c r="G47" s="65">
        <v>4717</v>
      </c>
      <c r="H47" s="62" t="s">
        <v>7</v>
      </c>
      <c r="I47" s="66">
        <f>D47*G47</f>
        <v>0</v>
      </c>
      <c r="J47" s="59" t="s">
        <v>4</v>
      </c>
      <c r="K47" s="60"/>
      <c r="L47" s="61"/>
      <c r="M47" s="67">
        <f>ROUNDDOWN(I46+I47,0)</f>
        <v>0</v>
      </c>
      <c r="N47" s="63" t="s">
        <v>4</v>
      </c>
      <c r="O47" s="60"/>
    </row>
    <row r="48" spans="1:15" ht="11.25" customHeight="1" thickBot="1" x14ac:dyDescent="0.25">
      <c r="A48" s="110"/>
      <c r="B48" s="68"/>
      <c r="C48" s="69"/>
      <c r="D48" s="70"/>
      <c r="E48" s="71"/>
      <c r="F48" s="3"/>
      <c r="G48" s="72"/>
      <c r="H48" s="69"/>
      <c r="I48" s="73"/>
      <c r="J48" s="71"/>
      <c r="K48" s="74"/>
      <c r="L48" s="75"/>
      <c r="M48" s="69"/>
      <c r="N48" s="69"/>
      <c r="O48" s="74"/>
    </row>
    <row r="49" spans="1:15" ht="21" customHeight="1" x14ac:dyDescent="0.2">
      <c r="A49" s="109" t="s">
        <v>67</v>
      </c>
      <c r="B49" s="55" t="s">
        <v>74</v>
      </c>
      <c r="C49" s="56" t="s">
        <v>75</v>
      </c>
      <c r="D49" s="2">
        <f>単価表※ここの黄色セルに入力!$F$26</f>
        <v>0</v>
      </c>
      <c r="E49" s="2" t="s">
        <v>12</v>
      </c>
      <c r="F49" s="1" t="s">
        <v>3</v>
      </c>
      <c r="G49" s="57">
        <f>$G$4</f>
        <v>31</v>
      </c>
      <c r="H49" s="1" t="s">
        <v>31</v>
      </c>
      <c r="I49" s="58">
        <f>D49*G49*0.85</f>
        <v>0</v>
      </c>
      <c r="J49" s="59" t="s">
        <v>4</v>
      </c>
      <c r="K49" s="60"/>
      <c r="L49" s="61"/>
      <c r="M49" s="62"/>
      <c r="N49" s="62"/>
      <c r="O49" s="60"/>
    </row>
    <row r="50" spans="1:15" ht="21" x14ac:dyDescent="0.2">
      <c r="A50" s="109"/>
      <c r="B50" s="55" t="s">
        <v>73</v>
      </c>
      <c r="C50" s="63" t="s">
        <v>75</v>
      </c>
      <c r="D50" s="64">
        <f>単価表※ここの黄色セルに入力!$F$31</f>
        <v>0</v>
      </c>
      <c r="E50" s="59" t="s">
        <v>12</v>
      </c>
      <c r="F50" s="1" t="s">
        <v>3</v>
      </c>
      <c r="G50" s="65">
        <v>5166</v>
      </c>
      <c r="H50" s="62" t="s">
        <v>7</v>
      </c>
      <c r="I50" s="66">
        <f>D50*G50</f>
        <v>0</v>
      </c>
      <c r="J50" s="59" t="s">
        <v>4</v>
      </c>
      <c r="K50" s="60"/>
      <c r="L50" s="61"/>
      <c r="M50" s="67">
        <f>ROUNDDOWN(I49+I50,0)</f>
        <v>0</v>
      </c>
      <c r="N50" s="63" t="s">
        <v>4</v>
      </c>
      <c r="O50" s="60"/>
    </row>
    <row r="51" spans="1:15" ht="11.25" customHeight="1" thickBot="1" x14ac:dyDescent="0.25">
      <c r="A51" s="110"/>
      <c r="B51" s="68"/>
      <c r="C51" s="69"/>
      <c r="D51" s="70"/>
      <c r="E51" s="71"/>
      <c r="F51" s="3"/>
      <c r="G51" s="72"/>
      <c r="H51" s="69"/>
      <c r="I51" s="73"/>
      <c r="J51" s="71"/>
      <c r="K51" s="74"/>
      <c r="L51" s="75"/>
      <c r="M51" s="69"/>
      <c r="N51" s="69"/>
      <c r="O51" s="74"/>
    </row>
    <row r="52" spans="1:15" ht="21" customHeight="1" x14ac:dyDescent="0.2">
      <c r="A52" s="109" t="s">
        <v>68</v>
      </c>
      <c r="B52" s="55" t="s">
        <v>74</v>
      </c>
      <c r="C52" s="56" t="s">
        <v>75</v>
      </c>
      <c r="D52" s="2">
        <f>単価表※ここの黄色セルに入力!$F$26</f>
        <v>0</v>
      </c>
      <c r="E52" s="2" t="s">
        <v>12</v>
      </c>
      <c r="F52" s="1" t="s">
        <v>3</v>
      </c>
      <c r="G52" s="57">
        <f>$G$4</f>
        <v>31</v>
      </c>
      <c r="H52" s="1" t="s">
        <v>31</v>
      </c>
      <c r="I52" s="58">
        <f>D52*G52*0.85</f>
        <v>0</v>
      </c>
      <c r="J52" s="59" t="s">
        <v>4</v>
      </c>
      <c r="K52" s="60"/>
      <c r="L52" s="61"/>
      <c r="M52" s="62"/>
      <c r="N52" s="62"/>
      <c r="O52" s="60"/>
    </row>
    <row r="53" spans="1:15" ht="21" x14ac:dyDescent="0.2">
      <c r="A53" s="109"/>
      <c r="B53" s="55" t="s">
        <v>72</v>
      </c>
      <c r="C53" s="63" t="s">
        <v>75</v>
      </c>
      <c r="D53" s="64">
        <f>単価表※ここの黄色セルに入力!$F$35</f>
        <v>0</v>
      </c>
      <c r="E53" s="59" t="s">
        <v>12</v>
      </c>
      <c r="F53" s="1" t="s">
        <v>3</v>
      </c>
      <c r="G53" s="65">
        <v>5744</v>
      </c>
      <c r="H53" s="62" t="s">
        <v>7</v>
      </c>
      <c r="I53" s="66">
        <f>D53*G53</f>
        <v>0</v>
      </c>
      <c r="J53" s="59" t="s">
        <v>4</v>
      </c>
      <c r="K53" s="60"/>
      <c r="L53" s="61"/>
      <c r="M53" s="67">
        <f>ROUNDDOWN(I52+I53,0)</f>
        <v>0</v>
      </c>
      <c r="N53" s="63" t="s">
        <v>4</v>
      </c>
      <c r="O53" s="60"/>
    </row>
    <row r="54" spans="1:15" ht="11.25" customHeight="1" thickBot="1" x14ac:dyDescent="0.25">
      <c r="A54" s="110"/>
      <c r="B54" s="68"/>
      <c r="C54" s="69"/>
      <c r="D54" s="70"/>
      <c r="E54" s="71"/>
      <c r="F54" s="3"/>
      <c r="G54" s="72"/>
      <c r="H54" s="69"/>
      <c r="I54" s="73"/>
      <c r="J54" s="71"/>
      <c r="K54" s="74"/>
      <c r="L54" s="75"/>
      <c r="M54" s="69"/>
      <c r="N54" s="69"/>
      <c r="O54" s="74"/>
    </row>
    <row r="55" spans="1:15" ht="21" customHeight="1" x14ac:dyDescent="0.2">
      <c r="A55" s="109" t="s">
        <v>69</v>
      </c>
      <c r="B55" s="55" t="s">
        <v>74</v>
      </c>
      <c r="C55" s="56" t="s">
        <v>75</v>
      </c>
      <c r="D55" s="2">
        <f>単価表※ここの黄色セルに入力!$F$26</f>
        <v>0</v>
      </c>
      <c r="E55" s="2" t="s">
        <v>12</v>
      </c>
      <c r="F55" s="1" t="s">
        <v>3</v>
      </c>
      <c r="G55" s="57">
        <f>$G$4</f>
        <v>31</v>
      </c>
      <c r="H55" s="1" t="s">
        <v>31</v>
      </c>
      <c r="I55" s="58">
        <f>D55*G55*0.85</f>
        <v>0</v>
      </c>
      <c r="J55" s="59" t="s">
        <v>4</v>
      </c>
      <c r="K55" s="60"/>
      <c r="L55" s="61"/>
      <c r="M55" s="62"/>
      <c r="N55" s="62"/>
      <c r="O55" s="60"/>
    </row>
    <row r="56" spans="1:15" ht="21" x14ac:dyDescent="0.2">
      <c r="A56" s="109"/>
      <c r="B56" s="55" t="s">
        <v>72</v>
      </c>
      <c r="C56" s="63" t="s">
        <v>75</v>
      </c>
      <c r="D56" s="64">
        <f>単価表※ここの黄色セルに入力!$F$35</f>
        <v>0</v>
      </c>
      <c r="E56" s="59" t="s">
        <v>12</v>
      </c>
      <c r="F56" s="1" t="s">
        <v>3</v>
      </c>
      <c r="G56" s="65">
        <v>6117</v>
      </c>
      <c r="H56" s="62" t="s">
        <v>7</v>
      </c>
      <c r="I56" s="66">
        <f>D56*G56</f>
        <v>0</v>
      </c>
      <c r="J56" s="59" t="s">
        <v>4</v>
      </c>
      <c r="K56" s="60"/>
      <c r="L56" s="61"/>
      <c r="M56" s="67">
        <f>ROUNDDOWN(I55+I56,0)</f>
        <v>0</v>
      </c>
      <c r="N56" s="63" t="s">
        <v>4</v>
      </c>
      <c r="O56" s="60"/>
    </row>
    <row r="57" spans="1:15" ht="11.25" customHeight="1" thickBot="1" x14ac:dyDescent="0.25">
      <c r="A57" s="110"/>
      <c r="B57" s="68"/>
      <c r="C57" s="69"/>
      <c r="D57" s="70"/>
      <c r="E57" s="71"/>
      <c r="F57" s="3"/>
      <c r="G57" s="72"/>
      <c r="H57" s="69"/>
      <c r="I57" s="73"/>
      <c r="J57" s="71"/>
      <c r="K57" s="74"/>
      <c r="L57" s="75"/>
      <c r="M57" s="69"/>
      <c r="N57" s="69"/>
      <c r="O57" s="74"/>
    </row>
    <row r="58" spans="1:15" ht="11.25" customHeight="1" x14ac:dyDescent="0.2">
      <c r="A58" s="76"/>
      <c r="B58" s="77"/>
      <c r="C58" s="62"/>
      <c r="D58" s="78"/>
      <c r="E58" s="79"/>
      <c r="F58" s="1"/>
      <c r="G58" s="65"/>
      <c r="H58" s="62"/>
      <c r="I58" s="80"/>
      <c r="J58" s="79"/>
      <c r="K58" s="62"/>
      <c r="L58" s="62"/>
      <c r="M58" s="62"/>
      <c r="N58" s="62"/>
      <c r="O58" s="62"/>
    </row>
    <row r="59" spans="1:15" ht="9" customHeight="1" x14ac:dyDescent="0.2">
      <c r="A59" s="76"/>
      <c r="B59" s="77"/>
      <c r="C59" s="62"/>
      <c r="D59" s="78"/>
      <c r="E59" s="79"/>
      <c r="F59" s="1"/>
      <c r="G59" s="65"/>
      <c r="H59" s="62"/>
      <c r="I59" s="80"/>
      <c r="J59" s="79"/>
      <c r="K59" s="62"/>
      <c r="L59" s="62"/>
      <c r="M59" s="62"/>
      <c r="N59" s="62"/>
      <c r="O59" s="62"/>
    </row>
    <row r="60" spans="1:15" ht="27" customHeight="1" thickBot="1" x14ac:dyDescent="0.25">
      <c r="A60" s="76"/>
      <c r="B60" s="77"/>
      <c r="C60" s="62"/>
      <c r="D60" s="78"/>
      <c r="E60" s="79"/>
      <c r="F60" s="1"/>
      <c r="G60" s="81"/>
      <c r="H60" s="62"/>
      <c r="I60" s="112" t="s">
        <v>99</v>
      </c>
      <c r="J60" s="112"/>
      <c r="K60" s="112"/>
      <c r="L60" s="112"/>
      <c r="M60" s="82">
        <f>M5+M8+M11+M14+M17+M20+M23+M26+M29+M32+M35+M38+M41+M44+M47+M50+M53+M56</f>
        <v>0</v>
      </c>
      <c r="N60" s="83" t="s">
        <v>4</v>
      </c>
      <c r="O60" s="62"/>
    </row>
    <row r="61" spans="1:15" ht="6" customHeight="1" thickTop="1" x14ac:dyDescent="0.2">
      <c r="A61" s="76"/>
      <c r="B61" s="77"/>
      <c r="C61" s="62"/>
      <c r="D61" s="78"/>
      <c r="E61" s="79"/>
      <c r="F61" s="1"/>
      <c r="G61" s="65"/>
      <c r="H61" s="62"/>
      <c r="I61" s="80"/>
      <c r="J61" s="79"/>
      <c r="K61" s="62"/>
      <c r="L61" s="62"/>
      <c r="M61" s="62"/>
      <c r="N61" s="62"/>
      <c r="O61" s="62"/>
    </row>
    <row r="62" spans="1:15" ht="19.5" customHeight="1" x14ac:dyDescent="0.15">
      <c r="A62" s="111" t="s">
        <v>32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</row>
  </sheetData>
  <sheetProtection algorithmName="SHA-512" hashValue="o0jZzu4t1H9bXoyAjR/R5hDnnbc3CkBxSp5IiXszFRpP/ixne4Bc/tmCK9p0Pa8P5vZx2tKYfHjGkI+RjcgeJQ==" saltValue="0aFF4QVJldn0dPEXpZjy3w==" spinCount="100000" sheet="1" objects="1" scenarios="1" selectLockedCells="1" selectUnlockedCells="1"/>
  <mergeCells count="24">
    <mergeCell ref="A62:M62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I60:L60"/>
    <mergeCell ref="A25:A27"/>
    <mergeCell ref="J1:K1"/>
    <mergeCell ref="M1:O1"/>
    <mergeCell ref="B3:K3"/>
    <mergeCell ref="L3:O3"/>
    <mergeCell ref="A4:A6"/>
    <mergeCell ref="A7:A9"/>
    <mergeCell ref="A10:A12"/>
    <mergeCell ref="A13:A15"/>
    <mergeCell ref="A16:A18"/>
    <mergeCell ref="A19:A21"/>
    <mergeCell ref="A22:A24"/>
  </mergeCells>
  <phoneticPr fontId="7"/>
  <pageMargins left="0.47244094488188981" right="0.19685039370078741" top="0.23622047244094491" bottom="0.23622047244094491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単価表※ここの黄色セルに入力</vt:lpstr>
      <vt:lpstr>総括表</vt:lpstr>
      <vt:lpstr>総括表明細</vt:lpstr>
      <vt:lpstr>別紙（総合体育館）</vt:lpstr>
      <vt:lpstr>別紙（北体育館）</vt:lpstr>
      <vt:lpstr>別紙（南体育館）</vt:lpstr>
      <vt:lpstr>別紙（西体育館）</vt:lpstr>
      <vt:lpstr>総括表明細!Print_Area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2019-11-04T01:45:57Z</dcterms:modified>
</cp:coreProperties>
</file>