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60" yWindow="60" windowWidth="20730" windowHeight="5955" tabRatio="851"/>
  </bookViews>
  <sheets>
    <sheet name="単価表※ここの黄色セルに入力" sheetId="21" r:id="rId1"/>
    <sheet name="総括表" sheetId="55" r:id="rId2"/>
    <sheet name="総括表明細" sheetId="90" r:id="rId3"/>
    <sheet name="別紙（しらこばと運動公園競技場）" sheetId="52" r:id="rId4"/>
    <sheet name="別紙（川柳公園野球場）" sheetId="85" r:id="rId5"/>
    <sheet name="別紙（北越谷第五公園野球場）" sheetId="86" r:id="rId6"/>
    <sheet name="別紙（花田第六公園）" sheetId="87" r:id="rId7"/>
    <sheet name="別紙（千間台第四公園）" sheetId="88" r:id="rId8"/>
    <sheet name="別紙（越谷総合公園）" sheetId="89" r:id="rId9"/>
  </sheets>
  <calcPr calcId="162913"/>
</workbook>
</file>

<file path=xl/calcChain.xml><?xml version="1.0" encoding="utf-8"?>
<calcChain xmlns="http://schemas.openxmlformats.org/spreadsheetml/2006/main">
  <c r="F35" i="21" l="1"/>
  <c r="F31" i="21"/>
  <c r="F26" i="21" l="1"/>
  <c r="G37" i="89" l="1"/>
  <c r="G34" i="89"/>
  <c r="G31" i="89"/>
  <c r="G28" i="89"/>
  <c r="G25" i="89"/>
  <c r="G22" i="89"/>
  <c r="G19" i="89"/>
  <c r="G16" i="89"/>
  <c r="G13" i="89"/>
  <c r="G10" i="89"/>
  <c r="G7" i="89"/>
  <c r="G37" i="88"/>
  <c r="G34" i="88"/>
  <c r="G31" i="88"/>
  <c r="G28" i="88"/>
  <c r="G25" i="88"/>
  <c r="G22" i="88"/>
  <c r="G19" i="88"/>
  <c r="G16" i="88"/>
  <c r="G13" i="88"/>
  <c r="G10" i="88"/>
  <c r="G7" i="88"/>
  <c r="G37" i="87"/>
  <c r="G34" i="87"/>
  <c r="G31" i="87"/>
  <c r="G28" i="87"/>
  <c r="G25" i="87"/>
  <c r="G22" i="87"/>
  <c r="G19" i="87"/>
  <c r="G16" i="87"/>
  <c r="G13" i="87"/>
  <c r="G10" i="87"/>
  <c r="G7" i="87"/>
  <c r="G37" i="86"/>
  <c r="G34" i="86"/>
  <c r="G31" i="86"/>
  <c r="G28" i="86"/>
  <c r="G25" i="86"/>
  <c r="G22" i="86"/>
  <c r="G19" i="86"/>
  <c r="G16" i="86"/>
  <c r="G13" i="86"/>
  <c r="G10" i="86"/>
  <c r="G7" i="86"/>
  <c r="G37" i="85"/>
  <c r="G34" i="85"/>
  <c r="G31" i="85"/>
  <c r="G28" i="85"/>
  <c r="G25" i="85"/>
  <c r="G22" i="85"/>
  <c r="G19" i="85"/>
  <c r="G16" i="85"/>
  <c r="G13" i="85"/>
  <c r="G10" i="85"/>
  <c r="G7" i="85"/>
  <c r="G37" i="52"/>
  <c r="G34" i="52"/>
  <c r="G31" i="52"/>
  <c r="G28" i="52"/>
  <c r="G25" i="52"/>
  <c r="G22" i="52"/>
  <c r="G19" i="52"/>
  <c r="G16" i="52"/>
  <c r="G13" i="52"/>
  <c r="G10" i="52"/>
  <c r="G7" i="52"/>
  <c r="D5" i="85" l="1"/>
  <c r="D5" i="88"/>
  <c r="D5" i="87"/>
  <c r="D5" i="89"/>
  <c r="D5" i="86"/>
  <c r="D23" i="89"/>
  <c r="D23" i="87"/>
  <c r="D23" i="85"/>
  <c r="D23" i="86"/>
  <c r="D23" i="88"/>
  <c r="D23" i="52"/>
  <c r="D4" i="88"/>
  <c r="D4" i="85"/>
  <c r="D4" i="86"/>
  <c r="D4" i="87"/>
  <c r="D4" i="89"/>
  <c r="D4" i="52"/>
  <c r="D5" i="52"/>
  <c r="D20" i="85" l="1"/>
  <c r="I20" i="85" s="1"/>
  <c r="D17" i="85"/>
  <c r="I17" i="85" s="1"/>
  <c r="D20" i="89"/>
  <c r="I20" i="89" s="1"/>
  <c r="D17" i="89"/>
  <c r="I17" i="89" s="1"/>
  <c r="D17" i="52"/>
  <c r="D20" i="52"/>
  <c r="I20" i="52" s="1"/>
  <c r="D17" i="87"/>
  <c r="I17" i="87" s="1"/>
  <c r="D20" i="87"/>
  <c r="I20" i="87" s="1"/>
  <c r="D17" i="88"/>
  <c r="I17" i="88" s="1"/>
  <c r="D20" i="88"/>
  <c r="I20" i="88" s="1"/>
  <c r="D17" i="86"/>
  <c r="I17" i="86" s="1"/>
  <c r="D20" i="86"/>
  <c r="I20" i="86" s="1"/>
  <c r="D35" i="89"/>
  <c r="I35" i="89" s="1"/>
  <c r="D29" i="89"/>
  <c r="I29" i="89" s="1"/>
  <c r="D26" i="89"/>
  <c r="I26" i="89" s="1"/>
  <c r="D26" i="87"/>
  <c r="I26" i="87" s="1"/>
  <c r="D29" i="87"/>
  <c r="I29" i="87" s="1"/>
  <c r="D32" i="87"/>
  <c r="D11" i="87"/>
  <c r="D14" i="86"/>
  <c r="I14" i="86" s="1"/>
  <c r="D29" i="86"/>
  <c r="I29" i="86" s="1"/>
  <c r="D26" i="86"/>
  <c r="D29" i="52"/>
  <c r="I29" i="52" s="1"/>
  <c r="D26" i="52"/>
  <c r="I26" i="52" s="1"/>
  <c r="D14" i="52"/>
  <c r="D26" i="88"/>
  <c r="D29" i="88"/>
  <c r="I29" i="88" s="1"/>
  <c r="D32" i="88"/>
  <c r="I32" i="88" s="1"/>
  <c r="D29" i="85"/>
  <c r="I29" i="85" s="1"/>
  <c r="D14" i="85"/>
  <c r="I14" i="85" s="1"/>
  <c r="D26" i="85"/>
  <c r="I26" i="85" s="1"/>
  <c r="D28" i="87"/>
  <c r="I28" i="87" s="1"/>
  <c r="D25" i="87"/>
  <c r="I25" i="87" s="1"/>
  <c r="D34" i="87"/>
  <c r="I34" i="87" s="1"/>
  <c r="D31" i="87"/>
  <c r="I31" i="87" s="1"/>
  <c r="D13" i="87"/>
  <c r="I13" i="87" s="1"/>
  <c r="D22" i="87"/>
  <c r="I22" i="87" s="1"/>
  <c r="D37" i="87"/>
  <c r="I37" i="87" s="1"/>
  <c r="D19" i="87"/>
  <c r="I19" i="87" s="1"/>
  <c r="D10" i="87"/>
  <c r="I10" i="87" s="1"/>
  <c r="D7" i="87"/>
  <c r="I7" i="87" s="1"/>
  <c r="D16" i="87"/>
  <c r="D11" i="86"/>
  <c r="I11" i="86" s="1"/>
  <c r="D35" i="86"/>
  <c r="I35" i="86" s="1"/>
  <c r="D38" i="86"/>
  <c r="I38" i="86" s="1"/>
  <c r="D8" i="86"/>
  <c r="I8" i="86" s="1"/>
  <c r="D32" i="86"/>
  <c r="I32" i="86" s="1"/>
  <c r="D37" i="89"/>
  <c r="D28" i="89"/>
  <c r="D31" i="89"/>
  <c r="I31" i="89" s="1"/>
  <c r="D34" i="89"/>
  <c r="I34" i="89" s="1"/>
  <c r="D25" i="89"/>
  <c r="I25" i="89" s="1"/>
  <c r="D7" i="89"/>
  <c r="I7" i="89" s="1"/>
  <c r="D10" i="89"/>
  <c r="I10" i="89" s="1"/>
  <c r="D13" i="89"/>
  <c r="I13" i="89" s="1"/>
  <c r="D16" i="89"/>
  <c r="I16" i="89" s="1"/>
  <c r="D19" i="89"/>
  <c r="I19" i="89" s="1"/>
  <c r="D22" i="89"/>
  <c r="I22" i="89" s="1"/>
  <c r="D13" i="86"/>
  <c r="I13" i="86" s="1"/>
  <c r="D19" i="86"/>
  <c r="I19" i="86" s="1"/>
  <c r="D31" i="86"/>
  <c r="I31" i="86" s="1"/>
  <c r="D34" i="86"/>
  <c r="I34" i="86" s="1"/>
  <c r="D10" i="86"/>
  <c r="I10" i="86" s="1"/>
  <c r="D25" i="86"/>
  <c r="I25" i="86" s="1"/>
  <c r="D7" i="86"/>
  <c r="I7" i="86" s="1"/>
  <c r="D16" i="86"/>
  <c r="I16" i="86" s="1"/>
  <c r="D22" i="86"/>
  <c r="I22" i="86" s="1"/>
  <c r="D28" i="86"/>
  <c r="D37" i="86"/>
  <c r="I37" i="86" s="1"/>
  <c r="D16" i="85"/>
  <c r="I16" i="85" s="1"/>
  <c r="D19" i="85"/>
  <c r="I19" i="85" s="1"/>
  <c r="D22" i="85"/>
  <c r="I22" i="85" s="1"/>
  <c r="D28" i="85"/>
  <c r="I28" i="85" s="1"/>
  <c r="D37" i="85"/>
  <c r="I37" i="85" s="1"/>
  <c r="D25" i="85"/>
  <c r="I25" i="85" s="1"/>
  <c r="D31" i="85"/>
  <c r="I31" i="85" s="1"/>
  <c r="D34" i="85"/>
  <c r="I34" i="85" s="1"/>
  <c r="D7" i="85"/>
  <c r="I7" i="85" s="1"/>
  <c r="D10" i="85"/>
  <c r="I10" i="85" s="1"/>
  <c r="D13" i="85"/>
  <c r="I13" i="85" s="1"/>
  <c r="D7" i="88"/>
  <c r="I7" i="88" s="1"/>
  <c r="D19" i="88"/>
  <c r="I19" i="88" s="1"/>
  <c r="D10" i="88"/>
  <c r="I10" i="88" s="1"/>
  <c r="D13" i="88"/>
  <c r="I13" i="88" s="1"/>
  <c r="D22" i="88"/>
  <c r="I22" i="88" s="1"/>
  <c r="D16" i="88"/>
  <c r="I16" i="88" s="1"/>
  <c r="D25" i="88"/>
  <c r="I25" i="88" s="1"/>
  <c r="D37" i="88"/>
  <c r="I37" i="88" s="1"/>
  <c r="D28" i="88"/>
  <c r="D31" i="88"/>
  <c r="I31" i="88" s="1"/>
  <c r="D34" i="88"/>
  <c r="I34" i="88" s="1"/>
  <c r="D32" i="89"/>
  <c r="I32" i="89" s="1"/>
  <c r="D14" i="89"/>
  <c r="I14" i="89" s="1"/>
  <c r="D38" i="89"/>
  <c r="I38" i="89" s="1"/>
  <c r="D11" i="89"/>
  <c r="I11" i="89" s="1"/>
  <c r="D8" i="89"/>
  <c r="I8" i="89" s="1"/>
  <c r="I11" i="87"/>
  <c r="I32" i="87"/>
  <c r="D35" i="87"/>
  <c r="I35" i="87" s="1"/>
  <c r="D8" i="87"/>
  <c r="I8" i="87" s="1"/>
  <c r="D14" i="87"/>
  <c r="I14" i="87" s="1"/>
  <c r="D38" i="87"/>
  <c r="I38" i="87" s="1"/>
  <c r="D8" i="88"/>
  <c r="I8" i="88" s="1"/>
  <c r="D14" i="88"/>
  <c r="I14" i="88" s="1"/>
  <c r="D11" i="88"/>
  <c r="I11" i="88" s="1"/>
  <c r="D38" i="88"/>
  <c r="I38" i="88" s="1"/>
  <c r="D35" i="88"/>
  <c r="I35" i="88" s="1"/>
  <c r="I26" i="86"/>
  <c r="D32" i="85"/>
  <c r="I32" i="85" s="1"/>
  <c r="D35" i="85"/>
  <c r="I35" i="85" s="1"/>
  <c r="D38" i="85"/>
  <c r="I38" i="85" s="1"/>
  <c r="D11" i="85"/>
  <c r="I11" i="85" s="1"/>
  <c r="D8" i="85"/>
  <c r="I8" i="85" s="1"/>
  <c r="D35" i="52"/>
  <c r="I35" i="52" s="1"/>
  <c r="D32" i="52"/>
  <c r="D38" i="52"/>
  <c r="I38" i="52" s="1"/>
  <c r="I23" i="85"/>
  <c r="I5" i="85"/>
  <c r="I23" i="87"/>
  <c r="I5" i="87"/>
  <c r="I4" i="86"/>
  <c r="I28" i="86"/>
  <c r="I23" i="88"/>
  <c r="I26" i="88"/>
  <c r="I5" i="88"/>
  <c r="D11" i="52"/>
  <c r="D8" i="52"/>
  <c r="I23" i="52"/>
  <c r="I16" i="87"/>
  <c r="I4" i="87"/>
  <c r="I23" i="89"/>
  <c r="I5" i="89"/>
  <c r="I4" i="85"/>
  <c r="D31" i="52"/>
  <c r="I31" i="52" s="1"/>
  <c r="D7" i="52"/>
  <c r="D37" i="52"/>
  <c r="I37" i="52" s="1"/>
  <c r="D34" i="52"/>
  <c r="I34" i="52" s="1"/>
  <c r="D22" i="52"/>
  <c r="I22" i="52" s="1"/>
  <c r="D25" i="52"/>
  <c r="I25" i="52" s="1"/>
  <c r="D16" i="52"/>
  <c r="D19" i="52"/>
  <c r="I19" i="52" s="1"/>
  <c r="D13" i="52"/>
  <c r="D28" i="52"/>
  <c r="I28" i="52" s="1"/>
  <c r="D10" i="52"/>
  <c r="I23" i="86"/>
  <c r="I5" i="86"/>
  <c r="I28" i="88"/>
  <c r="I4" i="88"/>
  <c r="I4" i="89"/>
  <c r="I37" i="89"/>
  <c r="I28" i="89"/>
  <c r="M11" i="89" l="1"/>
  <c r="E7" i="90" s="1"/>
  <c r="M35" i="88"/>
  <c r="M6" i="90" s="1"/>
  <c r="M5" i="88"/>
  <c r="M29" i="88"/>
  <c r="K6" i="90" s="1"/>
  <c r="M20" i="88"/>
  <c r="H6" i="90" s="1"/>
  <c r="M32" i="89"/>
  <c r="L7" i="90" s="1"/>
  <c r="M35" i="89"/>
  <c r="M7" i="90" s="1"/>
  <c r="M14" i="87"/>
  <c r="F5" i="90" s="1"/>
  <c r="M26" i="88"/>
  <c r="J6" i="90" s="1"/>
  <c r="M35" i="52"/>
  <c r="M2" i="90" s="1"/>
  <c r="M17" i="89"/>
  <c r="G7" i="90" s="1"/>
  <c r="M38" i="89"/>
  <c r="N7" i="90" s="1"/>
  <c r="M14" i="88"/>
  <c r="F6" i="90" s="1"/>
  <c r="M20" i="87"/>
  <c r="H5" i="90" s="1"/>
  <c r="M23" i="87"/>
  <c r="I5" i="90" s="1"/>
  <c r="M8" i="85"/>
  <c r="D3" i="90" s="1"/>
  <c r="M20" i="85"/>
  <c r="M38" i="85"/>
  <c r="N3" i="90" s="1"/>
  <c r="M20" i="89"/>
  <c r="H7" i="90" s="1"/>
  <c r="M8" i="87"/>
  <c r="D5" i="90" s="1"/>
  <c r="M11" i="85"/>
  <c r="E3" i="90" s="1"/>
  <c r="M26" i="87"/>
  <c r="J5" i="90" s="1"/>
  <c r="M20" i="52"/>
  <c r="H2" i="90" s="1"/>
  <c r="M32" i="85"/>
  <c r="L3" i="90" s="1"/>
  <c r="M35" i="87"/>
  <c r="M5" i="90" s="1"/>
  <c r="M32" i="86"/>
  <c r="L4" i="90" s="1"/>
  <c r="M35" i="85"/>
  <c r="M23" i="89"/>
  <c r="I7" i="90" s="1"/>
  <c r="M8" i="89"/>
  <c r="D7" i="90" s="1"/>
  <c r="M8" i="88"/>
  <c r="D6" i="90" s="1"/>
  <c r="M23" i="88"/>
  <c r="I6" i="90" s="1"/>
  <c r="M38" i="52"/>
  <c r="N2" i="90" s="1"/>
  <c r="M23" i="85"/>
  <c r="I3" i="90" s="1"/>
  <c r="M38" i="87"/>
  <c r="N5" i="90" s="1"/>
  <c r="M26" i="86"/>
  <c r="J4" i="90" s="1"/>
  <c r="M17" i="88"/>
  <c r="G6" i="90" s="1"/>
  <c r="M11" i="87"/>
  <c r="E5" i="90" s="1"/>
  <c r="M5" i="89"/>
  <c r="M17" i="87"/>
  <c r="G5" i="90" s="1"/>
  <c r="M38" i="86"/>
  <c r="N4" i="90" s="1"/>
  <c r="M14" i="85"/>
  <c r="F3" i="90" s="1"/>
  <c r="M32" i="87"/>
  <c r="L5" i="90" s="1"/>
  <c r="M11" i="88"/>
  <c r="E6" i="90" s="1"/>
  <c r="M8" i="86"/>
  <c r="D4" i="90" s="1"/>
  <c r="M20" i="86"/>
  <c r="H4" i="90" s="1"/>
  <c r="M5" i="86"/>
  <c r="M29" i="89"/>
  <c r="K7" i="90" s="1"/>
  <c r="M32" i="88"/>
  <c r="L6" i="90" s="1"/>
  <c r="M38" i="88"/>
  <c r="N6" i="90" s="1"/>
  <c r="M29" i="85"/>
  <c r="K3" i="90" s="1"/>
  <c r="M5" i="87"/>
  <c r="M29" i="87"/>
  <c r="K5" i="90" s="1"/>
  <c r="M11" i="86"/>
  <c r="E4" i="90" s="1"/>
  <c r="M23" i="86"/>
  <c r="I4" i="90" s="1"/>
  <c r="M35" i="86"/>
  <c r="M4" i="90" s="1"/>
  <c r="M26" i="85"/>
  <c r="J3" i="90" s="1"/>
  <c r="M17" i="86"/>
  <c r="G4" i="90" s="1"/>
  <c r="M26" i="89"/>
  <c r="J7" i="90" s="1"/>
  <c r="M17" i="85"/>
  <c r="G3" i="90" s="1"/>
  <c r="M14" i="89"/>
  <c r="F7" i="90" s="1"/>
  <c r="M29" i="86"/>
  <c r="K4" i="90" s="1"/>
  <c r="M14" i="86"/>
  <c r="F4" i="90" s="1"/>
  <c r="M5" i="85"/>
  <c r="M29" i="52"/>
  <c r="K2" i="90" s="1"/>
  <c r="I32" i="52"/>
  <c r="M32" i="52" s="1"/>
  <c r="L2" i="90" s="1"/>
  <c r="M23" i="52"/>
  <c r="I2" i="90" s="1"/>
  <c r="M26" i="52"/>
  <c r="J2" i="90" s="1"/>
  <c r="I17" i="52"/>
  <c r="I16" i="52"/>
  <c r="I14" i="52"/>
  <c r="I13" i="52"/>
  <c r="I11" i="52"/>
  <c r="I10" i="52"/>
  <c r="I8" i="52"/>
  <c r="I7" i="52"/>
  <c r="I5" i="52"/>
  <c r="I4" i="52"/>
  <c r="H3" i="90" l="1"/>
  <c r="H8" i="90" s="1"/>
  <c r="M42" i="85"/>
  <c r="C3" i="55" s="1"/>
  <c r="M42" i="89"/>
  <c r="C7" i="55" s="1"/>
  <c r="C6" i="90"/>
  <c r="O6" i="90" s="1"/>
  <c r="M42" i="88"/>
  <c r="C6" i="55" s="1"/>
  <c r="M42" i="87"/>
  <c r="C5" i="55" s="1"/>
  <c r="M42" i="86"/>
  <c r="C4" i="55" s="1"/>
  <c r="C4" i="90"/>
  <c r="O4" i="90" s="1"/>
  <c r="C3" i="90"/>
  <c r="C7" i="90"/>
  <c r="O7" i="90" s="1"/>
  <c r="C5" i="90"/>
  <c r="O5" i="90" s="1"/>
  <c r="M3" i="90"/>
  <c r="M8" i="90" s="1"/>
  <c r="L8" i="90"/>
  <c r="J8" i="90"/>
  <c r="K8" i="90"/>
  <c r="I8" i="90"/>
  <c r="N8" i="90"/>
  <c r="M8" i="52"/>
  <c r="D2" i="90" s="1"/>
  <c r="D8" i="90" s="1"/>
  <c r="M14" i="52"/>
  <c r="F2" i="90" s="1"/>
  <c r="F8" i="90" s="1"/>
  <c r="M11" i="52"/>
  <c r="E2" i="90" s="1"/>
  <c r="E8" i="90" s="1"/>
  <c r="M5" i="52"/>
  <c r="M17" i="52"/>
  <c r="G2" i="90" s="1"/>
  <c r="G8" i="90" s="1"/>
  <c r="O3" i="90" l="1"/>
  <c r="M42" i="52"/>
  <c r="C2" i="55" s="1"/>
  <c r="C2" i="90"/>
  <c r="O2" i="90" s="1"/>
  <c r="O8" i="90" l="1"/>
  <c r="C8" i="90"/>
  <c r="C8" i="55"/>
</calcChain>
</file>

<file path=xl/sharedStrings.xml><?xml version="1.0" encoding="utf-8"?>
<sst xmlns="http://schemas.openxmlformats.org/spreadsheetml/2006/main" count="1127" uniqueCount="92">
  <si>
    <t>年　　月</t>
  </si>
  <si>
    <t>＠</t>
    <phoneticPr fontId="9"/>
  </si>
  <si>
    <t>a</t>
    <phoneticPr fontId="9"/>
  </si>
  <si>
    <t>×</t>
    <phoneticPr fontId="9"/>
  </si>
  <si>
    <t>円</t>
    <rPh sb="0" eb="1">
      <t>エン</t>
    </rPh>
    <phoneticPr fontId="9"/>
  </si>
  <si>
    <t>ｂ</t>
    <phoneticPr fontId="9"/>
  </si>
  <si>
    <t>ｃ</t>
    <phoneticPr fontId="9"/>
  </si>
  <si>
    <t>kWh　＝</t>
    <phoneticPr fontId="9"/>
  </si>
  <si>
    <t>(基本料金)</t>
  </si>
  <si>
    <t>基本料金単価</t>
  </si>
  <si>
    <t>消 費 税 及 び</t>
  </si>
  <si>
    <t>地方消費税額</t>
  </si>
  <si>
    <t>円</t>
  </si>
  <si>
    <t>(電力量料金)</t>
  </si>
  <si>
    <t>従量料金単価</t>
  </si>
  <si>
    <t>合 計＝a</t>
    <phoneticPr fontId="9"/>
  </si>
  <si>
    <t>合 計＝b</t>
    <phoneticPr fontId="9"/>
  </si>
  <si>
    <t>合 計＝c</t>
    <phoneticPr fontId="9"/>
  </si>
  <si>
    <t>1ヶ月あたりの契約電力</t>
    <rPh sb="2" eb="3">
      <t>ゲツ</t>
    </rPh>
    <phoneticPr fontId="9"/>
  </si>
  <si>
    <t>(１kWhにつき)</t>
    <phoneticPr fontId="16"/>
  </si>
  <si>
    <t>(１kWhにつき)</t>
    <phoneticPr fontId="16"/>
  </si>
  <si>
    <t>円</t>
    <phoneticPr fontId="9"/>
  </si>
  <si>
    <t>(１kWにつき)</t>
    <phoneticPr fontId="16"/>
  </si>
  <si>
    <t>円</t>
    <phoneticPr fontId="9"/>
  </si>
  <si>
    <t>基本料金単価</t>
    <phoneticPr fontId="9"/>
  </si>
  <si>
    <t>消 費 税 及 び</t>
    <phoneticPr fontId="9"/>
  </si>
  <si>
    <t>地方消費税額</t>
    <phoneticPr fontId="9"/>
  </si>
  <si>
    <t>その他季月</t>
    <phoneticPr fontId="16"/>
  </si>
  <si>
    <t>夏季月(7月～9月)</t>
    <phoneticPr fontId="9"/>
  </si>
  <si>
    <t>料　金</t>
    <rPh sb="0" eb="1">
      <t>リョウ</t>
    </rPh>
    <rPh sb="2" eb="3">
      <t>キン</t>
    </rPh>
    <phoneticPr fontId="9"/>
  </si>
  <si>
    <t>月合計</t>
    <rPh sb="0" eb="1">
      <t>ゲツ</t>
    </rPh>
    <rPh sb="1" eb="3">
      <t>ゴウケイ</t>
    </rPh>
    <phoneticPr fontId="9"/>
  </si>
  <si>
    <t>別紙</t>
    <rPh sb="0" eb="2">
      <t>ベッシ</t>
    </rPh>
    <phoneticPr fontId="9"/>
  </si>
  <si>
    <t>kW × 0.85　＝</t>
    <phoneticPr fontId="9"/>
  </si>
  <si>
    <t>・本積算については、燃料費調整額・再生可能エネルギー賦課金は見込まないこと。</t>
    <phoneticPr fontId="9"/>
  </si>
  <si>
    <t>合計</t>
    <rPh sb="0" eb="2">
      <t>ゴウケイ</t>
    </rPh>
    <phoneticPr fontId="9"/>
  </si>
  <si>
    <t>【内訳書計算方法】</t>
    <rPh sb="1" eb="3">
      <t>ウチワケ</t>
    </rPh>
    <rPh sb="3" eb="4">
      <t>ショ</t>
    </rPh>
    <rPh sb="4" eb="6">
      <t>ケイサン</t>
    </rPh>
    <rPh sb="6" eb="8">
      <t>ホウホウ</t>
    </rPh>
    <phoneticPr fontId="9"/>
  </si>
  <si>
    <t>【別紙及び統括表の算出方法について】</t>
    <rPh sb="1" eb="3">
      <t>ベッシ</t>
    </rPh>
    <rPh sb="3" eb="4">
      <t>オヨ</t>
    </rPh>
    <rPh sb="5" eb="7">
      <t>トウカツ</t>
    </rPh>
    <rPh sb="7" eb="8">
      <t>ヒョウ</t>
    </rPh>
    <rPh sb="9" eb="11">
      <t>サンシュツ</t>
    </rPh>
    <rPh sb="11" eb="13">
      <t>ホウホウ</t>
    </rPh>
    <phoneticPr fontId="9"/>
  </si>
  <si>
    <t>○各月で基本料金、電力量料金をそれぞれ算出し合計した後、端数を切り捨てる。</t>
    <rPh sb="1" eb="3">
      <t>カクツキ</t>
    </rPh>
    <rPh sb="4" eb="6">
      <t>キホン</t>
    </rPh>
    <rPh sb="6" eb="8">
      <t>リョウキン</t>
    </rPh>
    <rPh sb="9" eb="11">
      <t>デンリョク</t>
    </rPh>
    <rPh sb="11" eb="12">
      <t>リョウ</t>
    </rPh>
    <rPh sb="12" eb="14">
      <t>リョウキン</t>
    </rPh>
    <rPh sb="19" eb="21">
      <t>サンシュツ</t>
    </rPh>
    <rPh sb="22" eb="24">
      <t>ゴウケイ</t>
    </rPh>
    <rPh sb="26" eb="27">
      <t>ノチ</t>
    </rPh>
    <rPh sb="28" eb="30">
      <t>ハスウ</t>
    </rPh>
    <rPh sb="31" eb="32">
      <t>キ</t>
    </rPh>
    <rPh sb="33" eb="34">
      <t>ス</t>
    </rPh>
    <phoneticPr fontId="9"/>
  </si>
  <si>
    <t>○別紙及び統括表の年間合計額は、端数を切り捨てた各月額を合計したもの。</t>
    <rPh sb="1" eb="3">
      <t>ベッシ</t>
    </rPh>
    <rPh sb="3" eb="4">
      <t>オヨ</t>
    </rPh>
    <rPh sb="5" eb="7">
      <t>トウカツ</t>
    </rPh>
    <rPh sb="7" eb="8">
      <t>ヒョウ</t>
    </rPh>
    <rPh sb="9" eb="11">
      <t>ネンカン</t>
    </rPh>
    <rPh sb="11" eb="13">
      <t>ゴウケイ</t>
    </rPh>
    <rPh sb="13" eb="14">
      <t>ガク</t>
    </rPh>
    <rPh sb="16" eb="18">
      <t>ハスウ</t>
    </rPh>
    <rPh sb="19" eb="20">
      <t>キ</t>
    </rPh>
    <rPh sb="21" eb="22">
      <t>ス</t>
    </rPh>
    <rPh sb="24" eb="26">
      <t>カクツキ</t>
    </rPh>
    <rPh sb="26" eb="27">
      <t>ガク</t>
    </rPh>
    <rPh sb="28" eb="30">
      <t>ゴウケイ</t>
    </rPh>
    <phoneticPr fontId="9"/>
  </si>
  <si>
    <t>○力率は１００％として算出する。</t>
    <rPh sb="1" eb="2">
      <t>リキ</t>
    </rPh>
    <rPh sb="2" eb="3">
      <t>リツ</t>
    </rPh>
    <rPh sb="11" eb="13">
      <t>サンシュツ</t>
    </rPh>
    <phoneticPr fontId="9"/>
  </si>
  <si>
    <t>　・契約電力及び最大需要電力の単位は１キロワットとし、その端数は、小数点以下第１位で四捨五入する。</t>
    <rPh sb="2" eb="4">
      <t>ケイヤク</t>
    </rPh>
    <rPh sb="4" eb="6">
      <t>デンリョク</t>
    </rPh>
    <rPh sb="6" eb="7">
      <t>オヨ</t>
    </rPh>
    <rPh sb="8" eb="10">
      <t>サイダイ</t>
    </rPh>
    <rPh sb="10" eb="12">
      <t>ジュヨウ</t>
    </rPh>
    <rPh sb="12" eb="14">
      <t>デンリョク</t>
    </rPh>
    <rPh sb="15" eb="17">
      <t>タンイ</t>
    </rPh>
    <rPh sb="29" eb="31">
      <t>ハスウ</t>
    </rPh>
    <rPh sb="33" eb="36">
      <t>ショウスウテン</t>
    </rPh>
    <rPh sb="36" eb="38">
      <t>イカ</t>
    </rPh>
    <rPh sb="38" eb="39">
      <t>ダイ</t>
    </rPh>
    <rPh sb="40" eb="41">
      <t>イ</t>
    </rPh>
    <rPh sb="42" eb="46">
      <t>シシャゴニュウ</t>
    </rPh>
    <phoneticPr fontId="9"/>
  </si>
  <si>
    <t>　･使用電力量の単位は、１キロワット時とし、その端数は、小数点以下第１位で四捨五入する。</t>
    <rPh sb="2" eb="4">
      <t>シヨウ</t>
    </rPh>
    <rPh sb="4" eb="6">
      <t>デンリョク</t>
    </rPh>
    <rPh sb="6" eb="7">
      <t>リョウ</t>
    </rPh>
    <rPh sb="8" eb="10">
      <t>タンイ</t>
    </rPh>
    <rPh sb="18" eb="19">
      <t>ジ</t>
    </rPh>
    <rPh sb="24" eb="26">
      <t>ハスウ</t>
    </rPh>
    <rPh sb="28" eb="31">
      <t>ショウスウテン</t>
    </rPh>
    <rPh sb="31" eb="33">
      <t>イカ</t>
    </rPh>
    <rPh sb="33" eb="34">
      <t>ダイ</t>
    </rPh>
    <rPh sb="35" eb="36">
      <t>イ</t>
    </rPh>
    <rPh sb="37" eb="41">
      <t>シシャゴニュウ</t>
    </rPh>
    <phoneticPr fontId="9"/>
  </si>
  <si>
    <t>　・料金その他の計算における合計金額の単位は１円とし、その端数は小数点以下を切り捨てる。</t>
    <rPh sb="2" eb="4">
      <t>リョウキン</t>
    </rPh>
    <rPh sb="6" eb="7">
      <t>タ</t>
    </rPh>
    <rPh sb="8" eb="10">
      <t>ケイサン</t>
    </rPh>
    <rPh sb="14" eb="16">
      <t>ゴウケイ</t>
    </rPh>
    <rPh sb="16" eb="18">
      <t>キンガク</t>
    </rPh>
    <rPh sb="19" eb="21">
      <t>タンイ</t>
    </rPh>
    <rPh sb="23" eb="24">
      <t>エン</t>
    </rPh>
    <rPh sb="29" eb="31">
      <t>ハスウ</t>
    </rPh>
    <rPh sb="32" eb="35">
      <t>ショウスウテン</t>
    </rPh>
    <rPh sb="35" eb="37">
      <t>イカ</t>
    </rPh>
    <rPh sb="38" eb="39">
      <t>キ</t>
    </rPh>
    <rPh sb="40" eb="41">
      <t>ス</t>
    </rPh>
    <phoneticPr fontId="9"/>
  </si>
  <si>
    <t>　・消費税額及び地方消費税額の単位は１円とし、その端数は小数点以下を切り捨てる。</t>
    <rPh sb="2" eb="5">
      <t>ショウヒゼイ</t>
    </rPh>
    <rPh sb="5" eb="6">
      <t>ガク</t>
    </rPh>
    <rPh sb="6" eb="7">
      <t>オヨ</t>
    </rPh>
    <rPh sb="8" eb="10">
      <t>チホウ</t>
    </rPh>
    <rPh sb="10" eb="13">
      <t>ショウヒゼイ</t>
    </rPh>
    <rPh sb="13" eb="14">
      <t>ガク</t>
    </rPh>
    <rPh sb="15" eb="17">
      <t>タンイ</t>
    </rPh>
    <rPh sb="19" eb="20">
      <t>エン</t>
    </rPh>
    <rPh sb="25" eb="27">
      <t>ハスウ</t>
    </rPh>
    <rPh sb="28" eb="31">
      <t>ショウスウテン</t>
    </rPh>
    <rPh sb="31" eb="33">
      <t>イカ</t>
    </rPh>
    <rPh sb="34" eb="35">
      <t>キ</t>
    </rPh>
    <rPh sb="36" eb="37">
      <t>ス</t>
    </rPh>
    <phoneticPr fontId="9"/>
  </si>
  <si>
    <t>　下記の表の黄色セル（契約希望単価(税抜)、消費税）を入力してください。合計単価（a,b,c）は自動で入力されます。
　また、黄色セルを入力することで別紙及び統括表も自動で算出されます。</t>
    <rPh sb="1" eb="3">
      <t>カキ</t>
    </rPh>
    <rPh sb="4" eb="5">
      <t>ヒョウ</t>
    </rPh>
    <rPh sb="6" eb="8">
      <t>キイロ</t>
    </rPh>
    <rPh sb="11" eb="13">
      <t>ケイヤク</t>
    </rPh>
    <rPh sb="13" eb="15">
      <t>キボウ</t>
    </rPh>
    <rPh sb="15" eb="17">
      <t>タンカ</t>
    </rPh>
    <rPh sb="18" eb="19">
      <t>ゼイ</t>
    </rPh>
    <rPh sb="19" eb="20">
      <t>ヌ</t>
    </rPh>
    <rPh sb="22" eb="25">
      <t>ショウヒゼイ</t>
    </rPh>
    <rPh sb="27" eb="29">
      <t>ニュウリョク</t>
    </rPh>
    <rPh sb="36" eb="38">
      <t>ゴウケイ</t>
    </rPh>
    <rPh sb="38" eb="40">
      <t>タンカ</t>
    </rPh>
    <rPh sb="48" eb="50">
      <t>ジドウ</t>
    </rPh>
    <rPh sb="51" eb="53">
      <t>ニュウリョク</t>
    </rPh>
    <rPh sb="63" eb="65">
      <t>キイロ</t>
    </rPh>
    <rPh sb="68" eb="70">
      <t>ニュウリョク</t>
    </rPh>
    <rPh sb="75" eb="77">
      <t>ベッシ</t>
    </rPh>
    <rPh sb="77" eb="78">
      <t>オヨ</t>
    </rPh>
    <rPh sb="79" eb="81">
      <t>トウカツ</t>
    </rPh>
    <rPh sb="81" eb="82">
      <t>ヒョウ</t>
    </rPh>
    <rPh sb="83" eb="85">
      <t>ジドウ</t>
    </rPh>
    <rPh sb="86" eb="88">
      <t>サンシュツ</t>
    </rPh>
    <phoneticPr fontId="9"/>
  </si>
  <si>
    <t>施設名</t>
    <rPh sb="0" eb="2">
      <t>シセツ</t>
    </rPh>
    <rPh sb="2" eb="3">
      <t>メイ</t>
    </rPh>
    <phoneticPr fontId="9"/>
  </si>
  <si>
    <t>しらこばと運動公園競技場</t>
    <rPh sb="5" eb="9">
      <t>ウンドウコウエン</t>
    </rPh>
    <rPh sb="9" eb="12">
      <t>キョウギジョウ</t>
    </rPh>
    <phoneticPr fontId="6"/>
  </si>
  <si>
    <t>川柳公園野球場</t>
    <rPh sb="0" eb="1">
      <t>カワ</t>
    </rPh>
    <rPh sb="1" eb="2">
      <t>ヤナギ</t>
    </rPh>
    <rPh sb="2" eb="4">
      <t>コウエン</t>
    </rPh>
    <rPh sb="4" eb="7">
      <t>ヤキュウジョウ</t>
    </rPh>
    <phoneticPr fontId="6"/>
  </si>
  <si>
    <t>北越谷第５公園野球場</t>
    <rPh sb="0" eb="3">
      <t>キタコシガヤ</t>
    </rPh>
    <rPh sb="3" eb="4">
      <t>ダイ</t>
    </rPh>
    <rPh sb="5" eb="7">
      <t>コウエン</t>
    </rPh>
    <rPh sb="7" eb="10">
      <t>ヤキュウジョウ</t>
    </rPh>
    <phoneticPr fontId="6"/>
  </si>
  <si>
    <t>千間台第四公園</t>
    <rPh sb="0" eb="2">
      <t>センゲン</t>
    </rPh>
    <rPh sb="2" eb="3">
      <t>ダイ</t>
    </rPh>
    <rPh sb="3" eb="4">
      <t>ダイ</t>
    </rPh>
    <rPh sb="4" eb="5">
      <t>４</t>
    </rPh>
    <rPh sb="5" eb="7">
      <t>コウエン</t>
    </rPh>
    <phoneticPr fontId="6"/>
  </si>
  <si>
    <t>越谷総合公園</t>
    <rPh sb="0" eb="2">
      <t>コシガヤ</t>
    </rPh>
    <rPh sb="2" eb="4">
      <t>ソウゴウ</t>
    </rPh>
    <rPh sb="4" eb="6">
      <t>コウエン</t>
    </rPh>
    <phoneticPr fontId="6"/>
  </si>
  <si>
    <t>【しらこばと運動公園競技場】</t>
    <rPh sb="6" eb="8">
      <t>ウンドウ</t>
    </rPh>
    <rPh sb="8" eb="10">
      <t>コウエン</t>
    </rPh>
    <rPh sb="10" eb="13">
      <t>キョウギジョウ</t>
    </rPh>
    <phoneticPr fontId="9"/>
  </si>
  <si>
    <t>北越谷第五公園野球場</t>
    <rPh sb="0" eb="3">
      <t>キタコシガヤ</t>
    </rPh>
    <rPh sb="3" eb="4">
      <t>ダイ</t>
    </rPh>
    <rPh sb="4" eb="5">
      <t>５</t>
    </rPh>
    <rPh sb="5" eb="7">
      <t>コウエン</t>
    </rPh>
    <rPh sb="7" eb="10">
      <t>ヤキュウジョウ</t>
    </rPh>
    <phoneticPr fontId="6"/>
  </si>
  <si>
    <t>【川柳公園野球場】</t>
    <rPh sb="1" eb="2">
      <t>カワ</t>
    </rPh>
    <rPh sb="2" eb="3">
      <t>ヤナギ</t>
    </rPh>
    <rPh sb="3" eb="5">
      <t>コウエン</t>
    </rPh>
    <rPh sb="5" eb="8">
      <t>ヤキュウジョウ</t>
    </rPh>
    <phoneticPr fontId="9"/>
  </si>
  <si>
    <t>【北越谷第五公園野球場】</t>
    <rPh sb="1" eb="4">
      <t>キタコシガヤ</t>
    </rPh>
    <rPh sb="4" eb="5">
      <t>ダイ</t>
    </rPh>
    <rPh sb="5" eb="6">
      <t>５</t>
    </rPh>
    <rPh sb="6" eb="8">
      <t>コウエン</t>
    </rPh>
    <rPh sb="8" eb="11">
      <t>ヤキュウジョウ</t>
    </rPh>
    <phoneticPr fontId="9"/>
  </si>
  <si>
    <t>【花田第六公園】</t>
    <rPh sb="1" eb="3">
      <t>ハナタ</t>
    </rPh>
    <rPh sb="3" eb="4">
      <t>ダイ</t>
    </rPh>
    <rPh sb="4" eb="5">
      <t>６</t>
    </rPh>
    <rPh sb="5" eb="7">
      <t>コウエン</t>
    </rPh>
    <phoneticPr fontId="9"/>
  </si>
  <si>
    <t>【千間台第四公園】</t>
    <rPh sb="1" eb="3">
      <t>センゲン</t>
    </rPh>
    <rPh sb="3" eb="4">
      <t>ダイ</t>
    </rPh>
    <rPh sb="4" eb="5">
      <t>ダイ</t>
    </rPh>
    <rPh sb="5" eb="6">
      <t>４</t>
    </rPh>
    <rPh sb="6" eb="8">
      <t>コウエン</t>
    </rPh>
    <phoneticPr fontId="9"/>
  </si>
  <si>
    <t>【越谷総合公園】</t>
    <rPh sb="1" eb="3">
      <t>コシガヤ</t>
    </rPh>
    <rPh sb="3" eb="5">
      <t>ソウゴウ</t>
    </rPh>
    <rPh sb="5" eb="7">
      <t>コウエン</t>
    </rPh>
    <phoneticPr fontId="9"/>
  </si>
  <si>
    <t>花田第六公園</t>
    <rPh sb="0" eb="2">
      <t>ハナタ</t>
    </rPh>
    <rPh sb="2" eb="3">
      <t>ダイ</t>
    </rPh>
    <rPh sb="3" eb="4">
      <t>６</t>
    </rPh>
    <rPh sb="4" eb="6">
      <t>コウエン</t>
    </rPh>
    <phoneticPr fontId="6"/>
  </si>
  <si>
    <t>千間台第四   公園</t>
    <rPh sb="0" eb="2">
      <t>センゲン</t>
    </rPh>
    <rPh sb="2" eb="3">
      <t>ダイ</t>
    </rPh>
    <rPh sb="3" eb="4">
      <t>ダイ</t>
    </rPh>
    <rPh sb="4" eb="5">
      <t>４</t>
    </rPh>
    <rPh sb="8" eb="10">
      <t>コウエン</t>
    </rPh>
    <phoneticPr fontId="6"/>
  </si>
  <si>
    <t>越谷市花田   第六公園</t>
    <rPh sb="0" eb="3">
      <t>コシガヤシ</t>
    </rPh>
    <rPh sb="3" eb="5">
      <t>ハナタ</t>
    </rPh>
    <rPh sb="8" eb="9">
      <t>ダイ</t>
    </rPh>
    <rPh sb="9" eb="10">
      <t>６</t>
    </rPh>
    <rPh sb="10" eb="12">
      <t>コウエン</t>
    </rPh>
    <phoneticPr fontId="6"/>
  </si>
  <si>
    <t>川柳公園      野球場</t>
    <rPh sb="0" eb="1">
      <t>カワ</t>
    </rPh>
    <rPh sb="1" eb="2">
      <t>ヤナギ</t>
    </rPh>
    <rPh sb="2" eb="4">
      <t>コウエン</t>
    </rPh>
    <rPh sb="10" eb="13">
      <t>ヤキュウジョウ</t>
    </rPh>
    <phoneticPr fontId="6"/>
  </si>
  <si>
    <t>kW × 0.85　＝</t>
  </si>
  <si>
    <t>kW × 0.85　＝</t>
    <phoneticPr fontId="9"/>
  </si>
  <si>
    <t>合計額</t>
    <rPh sb="0" eb="2">
      <t>ゴウケイ</t>
    </rPh>
    <rPh sb="2" eb="3">
      <t>ガク</t>
    </rPh>
    <phoneticPr fontId="9"/>
  </si>
  <si>
    <t>①合計</t>
    <rPh sb="1" eb="3">
      <t>ゴウケイ</t>
    </rPh>
    <phoneticPr fontId="9"/>
  </si>
  <si>
    <r>
      <t>消費税は1</t>
    </r>
    <r>
      <rPr>
        <sz val="11"/>
        <color theme="1"/>
        <rFont val="ＭＳ Ｐゴシック"/>
        <family val="2"/>
        <charset val="128"/>
        <scheme val="minor"/>
      </rPr>
      <t>0</t>
    </r>
    <r>
      <rPr>
        <sz val="11"/>
        <color theme="1"/>
        <rFont val="ＭＳ Ｐゴシック"/>
        <family val="2"/>
        <charset val="128"/>
        <scheme val="minor"/>
      </rPr>
      <t>％で積算してください。</t>
    </r>
    <rPh sb="0" eb="3">
      <t>ショウヒゼイ</t>
    </rPh>
    <rPh sb="8" eb="10">
      <t>セキサン</t>
    </rPh>
    <phoneticPr fontId="9"/>
  </si>
  <si>
    <t>R2.3</t>
    <phoneticPr fontId="9"/>
  </si>
  <si>
    <t>R2.4</t>
  </si>
  <si>
    <t>R2.5</t>
  </si>
  <si>
    <t>R2.6</t>
  </si>
  <si>
    <t>R2.7</t>
  </si>
  <si>
    <t>R2.8</t>
  </si>
  <si>
    <t>R2.9</t>
  </si>
  <si>
    <t>R2.10</t>
  </si>
  <si>
    <t>R2.11</t>
  </si>
  <si>
    <t>R2.12</t>
  </si>
  <si>
    <t>R3.1</t>
    <phoneticPr fontId="9"/>
  </si>
  <si>
    <t>R3.2</t>
    <phoneticPr fontId="9"/>
  </si>
  <si>
    <t>令和2年3月</t>
    <rPh sb="0" eb="2">
      <t>レイワ</t>
    </rPh>
    <rPh sb="3" eb="4">
      <t>ネン</t>
    </rPh>
    <rPh sb="5" eb="6">
      <t>ガツ</t>
    </rPh>
    <phoneticPr fontId="9"/>
  </si>
  <si>
    <t>令和2年4月</t>
    <rPh sb="0" eb="2">
      <t>レイワ</t>
    </rPh>
    <rPh sb="3" eb="4">
      <t>ネン</t>
    </rPh>
    <rPh sb="5" eb="6">
      <t>ガツ</t>
    </rPh>
    <phoneticPr fontId="9"/>
  </si>
  <si>
    <t>令和2年5月</t>
    <rPh sb="0" eb="2">
      <t>レイワ</t>
    </rPh>
    <rPh sb="3" eb="4">
      <t>ネン</t>
    </rPh>
    <rPh sb="5" eb="6">
      <t>ガツ</t>
    </rPh>
    <phoneticPr fontId="9"/>
  </si>
  <si>
    <t>令和2年6月</t>
    <rPh sb="0" eb="2">
      <t>レイワ</t>
    </rPh>
    <rPh sb="3" eb="4">
      <t>ネン</t>
    </rPh>
    <rPh sb="5" eb="6">
      <t>ガツ</t>
    </rPh>
    <phoneticPr fontId="9"/>
  </si>
  <si>
    <t>令和2年7月</t>
    <rPh sb="0" eb="2">
      <t>レイワ</t>
    </rPh>
    <rPh sb="3" eb="4">
      <t>ネン</t>
    </rPh>
    <rPh sb="5" eb="6">
      <t>ガツ</t>
    </rPh>
    <phoneticPr fontId="9"/>
  </si>
  <si>
    <t>令和2年8月</t>
    <rPh sb="0" eb="2">
      <t>レイワ</t>
    </rPh>
    <rPh sb="3" eb="4">
      <t>ネン</t>
    </rPh>
    <rPh sb="5" eb="6">
      <t>ガツ</t>
    </rPh>
    <phoneticPr fontId="9"/>
  </si>
  <si>
    <t>令和2年9月</t>
    <rPh sb="0" eb="2">
      <t>レイワ</t>
    </rPh>
    <rPh sb="3" eb="4">
      <t>ネン</t>
    </rPh>
    <rPh sb="5" eb="6">
      <t>ガツ</t>
    </rPh>
    <phoneticPr fontId="9"/>
  </si>
  <si>
    <t>令和2年10月</t>
    <rPh sb="0" eb="2">
      <t>レイワ</t>
    </rPh>
    <rPh sb="3" eb="4">
      <t>ネン</t>
    </rPh>
    <rPh sb="6" eb="7">
      <t>ガツ</t>
    </rPh>
    <phoneticPr fontId="9"/>
  </si>
  <si>
    <t>令和2年11月</t>
    <rPh sb="0" eb="2">
      <t>レイワ</t>
    </rPh>
    <rPh sb="3" eb="4">
      <t>ネン</t>
    </rPh>
    <rPh sb="6" eb="7">
      <t>ガツ</t>
    </rPh>
    <phoneticPr fontId="9"/>
  </si>
  <si>
    <t>令和2年12月</t>
    <rPh sb="0" eb="2">
      <t>レイワ</t>
    </rPh>
    <rPh sb="3" eb="4">
      <t>ネン</t>
    </rPh>
    <rPh sb="6" eb="7">
      <t>ガツ</t>
    </rPh>
    <phoneticPr fontId="9"/>
  </si>
  <si>
    <t>令和3年1月</t>
    <rPh sb="0" eb="2">
      <t>レイワ</t>
    </rPh>
    <rPh sb="3" eb="4">
      <t>ネン</t>
    </rPh>
    <rPh sb="5" eb="6">
      <t>ガツ</t>
    </rPh>
    <phoneticPr fontId="9"/>
  </si>
  <si>
    <t>令和3年2月</t>
    <rPh sb="0" eb="2">
      <t>レイワ</t>
    </rPh>
    <rPh sb="3" eb="4">
      <t>ネン</t>
    </rPh>
    <rPh sb="5" eb="6">
      <t>ガツ</t>
    </rPh>
    <phoneticPr fontId="9"/>
  </si>
  <si>
    <t>　総括表に記載されている合計金額を合算したものを見積金額とし、その金額に１１０分の１００（当該金額に１円未満の端数が生じた場合は、切り上げた金額とする）に相当する金額を入札金額とする。</t>
    <rPh sb="1" eb="3">
      <t>ソウカツ</t>
    </rPh>
    <rPh sb="3" eb="4">
      <t>ヒョウ</t>
    </rPh>
    <rPh sb="5" eb="7">
      <t>キサイ</t>
    </rPh>
    <rPh sb="12" eb="14">
      <t>ゴウケイ</t>
    </rPh>
    <rPh sb="14" eb="16">
      <t>キンガク</t>
    </rPh>
    <rPh sb="17" eb="19">
      <t>ガッサン</t>
    </rPh>
    <rPh sb="24" eb="26">
      <t>ミツモ</t>
    </rPh>
    <rPh sb="26" eb="28">
      <t>キンガク</t>
    </rPh>
    <rPh sb="33" eb="35">
      <t>キンガク</t>
    </rPh>
    <rPh sb="39" eb="40">
      <t>ブン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</si>
</sst>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29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2"/>
      <color theme="1"/>
      <name val="ＭＳ Ｐゴシック"/>
      <family val="2"/>
      <scheme val="minor"/>
    </font>
    <font>
      <sz val="18"/>
      <color theme="1"/>
      <name val="ＭＳ Ｐゴシック"/>
      <family val="2"/>
      <scheme val="minor"/>
    </font>
    <font>
      <sz val="18"/>
      <color theme="1"/>
      <name val="ＭＳ Ｐゴシック"/>
      <family val="3"/>
      <charset val="128"/>
      <scheme val="minor"/>
    </font>
    <font>
      <sz val="12"/>
      <color rgb="FF010202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明朝"/>
      <family val="1"/>
      <charset val="128"/>
    </font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color theme="1"/>
      <name val="ＭＳ Ｐゴシック"/>
      <family val="2"/>
      <scheme val="minor"/>
    </font>
    <font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scheme val="minor"/>
    </font>
    <font>
      <sz val="8"/>
      <color theme="1"/>
      <name val="ＭＳ Ｐゴシック"/>
      <family val="3"/>
      <charset val="128"/>
      <scheme val="minor"/>
    </font>
    <font>
      <sz val="11"/>
      <name val="ＭＳ Ｐゴシック"/>
      <family val="2"/>
      <scheme val="minor"/>
    </font>
    <font>
      <sz val="11"/>
      <color rgb="FF010202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10202"/>
      </right>
      <top style="medium">
        <color rgb="FF010202"/>
      </top>
      <bottom/>
      <diagonal/>
    </border>
    <border>
      <left style="medium">
        <color rgb="FF010202"/>
      </left>
      <right style="medium">
        <color rgb="FF010202"/>
      </right>
      <top/>
      <bottom style="medium">
        <color rgb="FF010202"/>
      </bottom>
      <diagonal/>
    </border>
    <border>
      <left/>
      <right/>
      <top/>
      <bottom style="medium">
        <color rgb="FF010202"/>
      </bottom>
      <diagonal/>
    </border>
    <border>
      <left/>
      <right/>
      <top style="medium">
        <color rgb="FF010202"/>
      </top>
      <bottom/>
      <diagonal/>
    </border>
    <border diagonalDown="1">
      <left style="medium">
        <color rgb="FF010202"/>
      </left>
      <right style="medium">
        <color rgb="FF010202"/>
      </right>
      <top style="medium">
        <color rgb="FF010202"/>
      </top>
      <bottom/>
      <diagonal style="thin">
        <color rgb="FF010202"/>
      </diagonal>
    </border>
    <border diagonalDown="1">
      <left style="medium">
        <color rgb="FF010202"/>
      </left>
      <right style="medium">
        <color rgb="FF010202"/>
      </right>
      <top/>
      <bottom style="medium">
        <color rgb="FF010202"/>
      </bottom>
      <diagonal style="thin">
        <color rgb="FF010202"/>
      </diagonal>
    </border>
    <border diagonalDown="1">
      <left style="medium">
        <color indexed="64"/>
      </left>
      <right style="medium">
        <color indexed="64"/>
      </right>
      <top style="medium">
        <color indexed="64"/>
      </top>
      <bottom/>
      <diagonal style="thin">
        <color rgb="FF010202"/>
      </diagonal>
    </border>
    <border diagonalDown="1">
      <left style="medium">
        <color indexed="64"/>
      </left>
      <right style="medium">
        <color indexed="64"/>
      </right>
      <top/>
      <bottom style="medium">
        <color indexed="64"/>
      </bottom>
      <diagonal style="thin">
        <color rgb="FF010202"/>
      </diagonal>
    </border>
    <border diagonalDown="1">
      <left style="medium">
        <color rgb="FF010202"/>
      </left>
      <right style="medium">
        <color rgb="FF010202"/>
      </right>
      <top/>
      <bottom/>
      <diagonal style="thin">
        <color rgb="FF010202"/>
      </diagonal>
    </border>
    <border>
      <left/>
      <right style="medium">
        <color rgb="FF010202"/>
      </right>
      <top style="medium">
        <color rgb="FF010202"/>
      </top>
      <bottom style="medium">
        <color rgb="FF010202"/>
      </bottom>
      <diagonal/>
    </border>
    <border>
      <left style="medium">
        <color rgb="FF010202"/>
      </left>
      <right/>
      <top style="medium">
        <color rgb="FF010202"/>
      </top>
      <bottom/>
      <diagonal/>
    </border>
    <border>
      <left style="medium">
        <color rgb="FF010202"/>
      </left>
      <right/>
      <top/>
      <bottom style="medium">
        <color rgb="FF010202"/>
      </bottom>
      <diagonal/>
    </border>
    <border>
      <left style="medium">
        <color indexed="64"/>
      </left>
      <right/>
      <top style="medium">
        <color rgb="FF010202"/>
      </top>
      <bottom/>
      <diagonal/>
    </border>
    <border>
      <left/>
      <right style="medium">
        <color rgb="FF010202"/>
      </right>
      <top/>
      <bottom style="medium">
        <color indexed="64"/>
      </bottom>
      <diagonal/>
    </border>
    <border>
      <left style="medium">
        <color rgb="FF010202"/>
      </left>
      <right/>
      <top/>
      <bottom style="medium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auto="1"/>
      </bottom>
      <diagonal/>
    </border>
  </borders>
  <cellStyleXfs count="6">
    <xf numFmtId="0" fontId="0" fillId="0" borderId="0"/>
    <xf numFmtId="0" fontId="8" fillId="0" borderId="0">
      <alignment vertical="center"/>
    </xf>
    <xf numFmtId="38" fontId="20" fillId="0" borderId="0" applyFont="0" applyFill="0" applyBorder="0" applyAlignment="0" applyProtection="0">
      <alignment vertical="center"/>
    </xf>
    <xf numFmtId="0" fontId="21" fillId="0" borderId="0">
      <alignment vertical="center"/>
    </xf>
    <xf numFmtId="0" fontId="22" fillId="0" borderId="0">
      <alignment vertical="center"/>
    </xf>
    <xf numFmtId="0" fontId="3" fillId="0" borderId="0">
      <alignment vertical="center"/>
    </xf>
  </cellStyleXfs>
  <cellXfs count="141">
    <xf numFmtId="0" fontId="0" fillId="0" borderId="0" xfId="0"/>
    <xf numFmtId="0" fontId="10" fillId="0" borderId="1" xfId="0" applyFont="1" applyBorder="1" applyAlignment="1">
      <alignment horizontal="center" vertical="center" wrapText="1"/>
    </xf>
    <xf numFmtId="0" fontId="0" fillId="0" borderId="0" xfId="0" applyNumberFormat="1" applyFill="1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8" xfId="0" applyNumberFormat="1" applyFill="1" applyBorder="1" applyAlignment="1">
      <alignment horizontal="right"/>
    </xf>
    <xf numFmtId="0" fontId="0" fillId="0" borderId="8" xfId="0" applyBorder="1" applyAlignment="1">
      <alignment horizontal="right"/>
    </xf>
    <xf numFmtId="0" fontId="0" fillId="0" borderId="0" xfId="0" applyBorder="1"/>
    <xf numFmtId="0" fontId="0" fillId="0" borderId="8" xfId="0" applyBorder="1"/>
    <xf numFmtId="3" fontId="0" fillId="0" borderId="0" xfId="0" applyNumberFormat="1" applyBorder="1" applyAlignment="1">
      <alignment horizontal="center"/>
    </xf>
    <xf numFmtId="0" fontId="0" fillId="0" borderId="6" xfId="0" applyBorder="1"/>
    <xf numFmtId="0" fontId="0" fillId="0" borderId="15" xfId="0" applyBorder="1"/>
    <xf numFmtId="0" fontId="0" fillId="0" borderId="15" xfId="0" applyBorder="1" applyAlignment="1">
      <alignment horizontal="right"/>
    </xf>
    <xf numFmtId="0" fontId="0" fillId="0" borderId="15" xfId="0" applyNumberFormat="1" applyFill="1" applyBorder="1" applyAlignment="1">
      <alignment horizontal="left"/>
    </xf>
    <xf numFmtId="3" fontId="0" fillId="0" borderId="15" xfId="0" applyNumberFormat="1" applyBorder="1" applyAlignment="1">
      <alignment horizontal="center"/>
    </xf>
    <xf numFmtId="0" fontId="0" fillId="0" borderId="5" xfId="0" applyBorder="1"/>
    <xf numFmtId="0" fontId="0" fillId="0" borderId="0" xfId="0" applyNumberFormat="1" applyBorder="1" applyAlignment="1">
      <alignment horizontal="center"/>
    </xf>
    <xf numFmtId="0" fontId="0" fillId="0" borderId="14" xfId="0" applyBorder="1"/>
    <xf numFmtId="0" fontId="0" fillId="0" borderId="13" xfId="0" applyBorder="1"/>
    <xf numFmtId="0" fontId="12" fillId="0" borderId="13" xfId="0" applyFont="1" applyBorder="1" applyAlignment="1">
      <alignment horizontal="center"/>
    </xf>
    <xf numFmtId="0" fontId="13" fillId="0" borderId="14" xfId="0" applyFont="1" applyBorder="1" applyAlignment="1">
      <alignment horizontal="center"/>
    </xf>
    <xf numFmtId="0" fontId="11" fillId="0" borderId="0" xfId="0" applyFont="1" applyAlignment="1">
      <alignment vertical="center"/>
    </xf>
    <xf numFmtId="0" fontId="14" fillId="0" borderId="0" xfId="1" applyFont="1" applyAlignment="1">
      <alignment horizontal="left" vertical="center"/>
    </xf>
    <xf numFmtId="0" fontId="15" fillId="0" borderId="0" xfId="1" applyFont="1">
      <alignment vertical="center"/>
    </xf>
    <xf numFmtId="0" fontId="8" fillId="0" borderId="0" xfId="1">
      <alignment vertical="center"/>
    </xf>
    <xf numFmtId="0" fontId="14" fillId="0" borderId="18" xfId="1" applyFont="1" applyBorder="1" applyAlignment="1">
      <alignment horizontal="right" vertical="center" wrapText="1"/>
    </xf>
    <xf numFmtId="0" fontId="14" fillId="0" borderId="17" xfId="1" applyFont="1" applyBorder="1" applyAlignment="1">
      <alignment horizontal="center" vertical="center" wrapText="1"/>
    </xf>
    <xf numFmtId="0" fontId="8" fillId="0" borderId="0" xfId="1" applyAlignment="1">
      <alignment horizontal="center" vertical="center"/>
    </xf>
    <xf numFmtId="0" fontId="14" fillId="0" borderId="7" xfId="1" applyFont="1" applyBorder="1" applyAlignment="1">
      <alignment vertical="center" wrapText="1"/>
    </xf>
    <xf numFmtId="0" fontId="14" fillId="0" borderId="0" xfId="1" applyFont="1" applyBorder="1" applyAlignment="1">
      <alignment vertical="center" wrapText="1"/>
    </xf>
    <xf numFmtId="0" fontId="15" fillId="0" borderId="20" xfId="1" applyFont="1" applyBorder="1" applyAlignment="1">
      <alignment vertical="center" wrapText="1"/>
    </xf>
    <xf numFmtId="0" fontId="15" fillId="0" borderId="21" xfId="1" applyFont="1" applyBorder="1" applyAlignment="1">
      <alignment vertical="center" wrapText="1"/>
    </xf>
    <xf numFmtId="0" fontId="15" fillId="0" borderId="22" xfId="1" applyFont="1" applyBorder="1" applyAlignment="1">
      <alignment vertical="center" wrapText="1"/>
    </xf>
    <xf numFmtId="0" fontId="15" fillId="0" borderId="23" xfId="1" applyFont="1" applyBorder="1" applyAlignment="1">
      <alignment vertical="center" wrapText="1"/>
    </xf>
    <xf numFmtId="0" fontId="14" fillId="0" borderId="9" xfId="1" applyFont="1" applyBorder="1" applyAlignment="1">
      <alignment horizontal="center" vertical="center" wrapText="1"/>
    </xf>
    <xf numFmtId="0" fontId="14" fillId="0" borderId="10" xfId="1" applyFont="1" applyBorder="1" applyAlignment="1">
      <alignment horizontal="right" vertical="center" wrapText="1"/>
    </xf>
    <xf numFmtId="0" fontId="14" fillId="0" borderId="2" xfId="1" applyFont="1" applyBorder="1" applyAlignment="1">
      <alignment horizontal="right" vertical="center" wrapText="1"/>
    </xf>
    <xf numFmtId="0" fontId="14" fillId="0" borderId="2" xfId="1" applyFont="1" applyBorder="1" applyAlignment="1">
      <alignment horizontal="center" vertical="center" wrapText="1"/>
    </xf>
    <xf numFmtId="0" fontId="15" fillId="0" borderId="0" xfId="1" applyFont="1" applyAlignment="1">
      <alignment horizontal="center" vertical="center"/>
    </xf>
    <xf numFmtId="0" fontId="14" fillId="0" borderId="25" xfId="1" applyFont="1" applyBorder="1" applyAlignment="1">
      <alignment horizontal="center" vertical="center" wrapText="1"/>
    </xf>
    <xf numFmtId="0" fontId="7" fillId="0" borderId="0" xfId="1" applyFont="1" applyAlignment="1">
      <alignment horizontal="right" vertical="center"/>
    </xf>
    <xf numFmtId="176" fontId="0" fillId="0" borderId="8" xfId="0" applyNumberFormat="1" applyBorder="1"/>
    <xf numFmtId="0" fontId="0" fillId="0" borderId="0" xfId="0" applyBorder="1" applyAlignment="1">
      <alignment horizontal="right"/>
    </xf>
    <xf numFmtId="0" fontId="10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/>
    </xf>
    <xf numFmtId="0" fontId="0" fillId="0" borderId="32" xfId="0" applyBorder="1"/>
    <xf numFmtId="176" fontId="0" fillId="0" borderId="32" xfId="0" applyNumberFormat="1" applyBorder="1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0" borderId="0" xfId="0" applyNumberFormat="1"/>
    <xf numFmtId="0" fontId="0" fillId="3" borderId="8" xfId="0" applyNumberFormat="1" applyFill="1" applyBorder="1" applyAlignment="1">
      <alignment horizontal="right"/>
    </xf>
    <xf numFmtId="0" fontId="0" fillId="3" borderId="8" xfId="0" applyNumberFormat="1" applyFill="1" applyBorder="1"/>
    <xf numFmtId="0" fontId="0" fillId="0" borderId="15" xfId="0" applyNumberFormat="1" applyBorder="1"/>
    <xf numFmtId="0" fontId="0" fillId="0" borderId="8" xfId="0" applyNumberFormat="1" applyBorder="1" applyAlignment="1">
      <alignment horizontal="right"/>
    </xf>
    <xf numFmtId="0" fontId="0" fillId="0" borderId="8" xfId="0" applyNumberFormat="1" applyBorder="1"/>
    <xf numFmtId="0" fontId="0" fillId="0" borderId="0" xfId="0" applyNumberFormat="1" applyBorder="1"/>
    <xf numFmtId="0" fontId="0" fillId="0" borderId="8" xfId="0" applyNumberFormat="1" applyBorder="1" applyAlignment="1"/>
    <xf numFmtId="0" fontId="0" fillId="0" borderId="31" xfId="0" applyNumberFormat="1" applyBorder="1" applyAlignment="1"/>
    <xf numFmtId="0" fontId="0" fillId="0" borderId="15" xfId="0" applyNumberFormat="1" applyBorder="1" applyAlignment="1"/>
    <xf numFmtId="0" fontId="0" fillId="0" borderId="0" xfId="0" applyNumberFormat="1" applyBorder="1" applyAlignment="1"/>
    <xf numFmtId="0" fontId="0" fillId="0" borderId="0" xfId="0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5" fillId="0" borderId="0" xfId="1" applyFont="1">
      <alignment vertical="center"/>
    </xf>
    <xf numFmtId="176" fontId="0" fillId="0" borderId="33" xfId="0" applyNumberFormat="1" applyBorder="1" applyAlignment="1">
      <alignment horizontal="center" vertical="center"/>
    </xf>
    <xf numFmtId="176" fontId="0" fillId="0" borderId="34" xfId="0" applyNumberFormat="1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176" fontId="0" fillId="0" borderId="38" xfId="0" applyNumberFormat="1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18" fillId="0" borderId="0" xfId="1" applyFont="1">
      <alignment vertical="center"/>
    </xf>
    <xf numFmtId="0" fontId="18" fillId="0" borderId="0" xfId="1" applyFont="1" applyAlignment="1">
      <alignment horizontal="center" vertical="center"/>
    </xf>
    <xf numFmtId="0" fontId="19" fillId="0" borderId="0" xfId="1" applyFont="1">
      <alignment vertical="center"/>
    </xf>
    <xf numFmtId="0" fontId="4" fillId="0" borderId="0" xfId="1" applyFo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176" fontId="0" fillId="0" borderId="0" xfId="0" applyNumberFormat="1" applyBorder="1"/>
    <xf numFmtId="38" fontId="0" fillId="0" borderId="38" xfId="2" applyFont="1" applyBorder="1" applyAlignment="1">
      <alignment horizontal="center" vertical="center"/>
    </xf>
    <xf numFmtId="38" fontId="0" fillId="0" borderId="33" xfId="2" applyFont="1" applyBorder="1" applyAlignment="1">
      <alignment horizontal="center" vertical="center"/>
    </xf>
    <xf numFmtId="38" fontId="0" fillId="0" borderId="36" xfId="2" applyFont="1" applyBorder="1" applyAlignment="1">
      <alignment horizontal="center" vertical="center"/>
    </xf>
    <xf numFmtId="38" fontId="0" fillId="0" borderId="38" xfId="2" applyFont="1" applyBorder="1" applyAlignment="1">
      <alignment horizontal="center" vertical="center"/>
    </xf>
    <xf numFmtId="38" fontId="0" fillId="0" borderId="33" xfId="2" applyFont="1" applyBorder="1" applyAlignment="1">
      <alignment horizontal="center" vertical="center"/>
    </xf>
    <xf numFmtId="0" fontId="23" fillId="0" borderId="38" xfId="0" applyFont="1" applyBorder="1" applyAlignment="1">
      <alignment horizontal="center" vertical="center" wrapText="1"/>
    </xf>
    <xf numFmtId="0" fontId="24" fillId="0" borderId="33" xfId="0" applyFont="1" applyBorder="1" applyAlignment="1">
      <alignment horizontal="center" vertical="center" wrapText="1"/>
    </xf>
    <xf numFmtId="0" fontId="25" fillId="0" borderId="38" xfId="0" applyFont="1" applyBorder="1" applyAlignment="1">
      <alignment horizontal="left" vertical="center"/>
    </xf>
    <xf numFmtId="0" fontId="26" fillId="0" borderId="33" xfId="0" applyFont="1" applyBorder="1" applyAlignment="1">
      <alignment horizontal="left" vertical="center"/>
    </xf>
    <xf numFmtId="0" fontId="0" fillId="0" borderId="37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38" fontId="0" fillId="0" borderId="0" xfId="2" applyFont="1" applyBorder="1" applyAlignment="1">
      <alignment horizontal="center" vertical="center"/>
    </xf>
    <xf numFmtId="38" fontId="0" fillId="0" borderId="34" xfId="2" applyFont="1" applyBorder="1" applyAlignment="1">
      <alignment horizontal="center" vertical="center"/>
    </xf>
    <xf numFmtId="0" fontId="2" fillId="0" borderId="0" xfId="1" applyFont="1" applyAlignment="1">
      <alignment horizontal="right" vertical="center"/>
    </xf>
    <xf numFmtId="0" fontId="0" fillId="0" borderId="0" xfId="0" applyBorder="1" applyAlignment="1">
      <alignment horizontal="center" vertical="center" wrapText="1"/>
    </xf>
    <xf numFmtId="0" fontId="23" fillId="0" borderId="0" xfId="0" applyFont="1" applyBorder="1" applyAlignment="1">
      <alignment horizontal="center" vertical="center" wrapText="1"/>
    </xf>
    <xf numFmtId="0" fontId="24" fillId="0" borderId="0" xfId="0" applyFont="1" applyBorder="1" applyAlignment="1">
      <alignment horizontal="center" vertical="center" wrapText="1"/>
    </xf>
    <xf numFmtId="0" fontId="0" fillId="0" borderId="0" xfId="0" applyNumberFormat="1" applyFill="1" applyBorder="1" applyAlignment="1">
      <alignment horizontal="right"/>
    </xf>
    <xf numFmtId="0" fontId="12" fillId="0" borderId="11" xfId="0" applyFont="1" applyBorder="1" applyAlignment="1">
      <alignment horizontal="center"/>
    </xf>
    <xf numFmtId="0" fontId="0" fillId="0" borderId="40" xfId="0" applyBorder="1" applyAlignment="1">
      <alignment horizontal="left"/>
    </xf>
    <xf numFmtId="0" fontId="0" fillId="0" borderId="40" xfId="0" applyNumberFormat="1" applyBorder="1" applyAlignment="1">
      <alignment horizontal="right"/>
    </xf>
    <xf numFmtId="0" fontId="0" fillId="0" borderId="40" xfId="0" applyNumberFormat="1" applyFill="1" applyBorder="1" applyAlignment="1">
      <alignment horizontal="right"/>
    </xf>
    <xf numFmtId="0" fontId="0" fillId="0" borderId="7" xfId="0" applyNumberFormat="1" applyFill="1" applyBorder="1" applyAlignment="1">
      <alignment horizontal="left"/>
    </xf>
    <xf numFmtId="0" fontId="0" fillId="0" borderId="7" xfId="0" applyNumberFormat="1" applyBorder="1" applyAlignment="1">
      <alignment horizontal="center"/>
    </xf>
    <xf numFmtId="0" fontId="0" fillId="0" borderId="40" xfId="0" applyNumberFormat="1" applyBorder="1" applyAlignment="1"/>
    <xf numFmtId="0" fontId="0" fillId="0" borderId="40" xfId="0" applyBorder="1" applyAlignment="1">
      <alignment horizontal="right"/>
    </xf>
    <xf numFmtId="0" fontId="0" fillId="0" borderId="12" xfId="0" applyBorder="1"/>
    <xf numFmtId="0" fontId="0" fillId="0" borderId="11" xfId="0" applyBorder="1"/>
    <xf numFmtId="0" fontId="0" fillId="0" borderId="7" xfId="0" applyBorder="1"/>
    <xf numFmtId="0" fontId="10" fillId="0" borderId="0" xfId="0" applyFont="1" applyBorder="1" applyAlignment="1">
      <alignment vertical="center" wrapText="1"/>
    </xf>
    <xf numFmtId="0" fontId="27" fillId="0" borderId="8" xfId="0" applyNumberFormat="1" applyFont="1" applyBorder="1"/>
    <xf numFmtId="0" fontId="27" fillId="0" borderId="15" xfId="0" applyNumberFormat="1" applyFont="1" applyBorder="1"/>
    <xf numFmtId="0" fontId="27" fillId="0" borderId="8" xfId="0" applyNumberFormat="1" applyFont="1" applyBorder="1" applyAlignment="1">
      <alignment horizontal="right"/>
    </xf>
    <xf numFmtId="40" fontId="14" fillId="2" borderId="18" xfId="2" applyNumberFormat="1" applyFont="1" applyFill="1" applyBorder="1" applyAlignment="1">
      <alignment horizontal="right" vertical="center" wrapText="1"/>
    </xf>
    <xf numFmtId="40" fontId="14" fillId="0" borderId="9" xfId="2" applyNumberFormat="1" applyFont="1" applyBorder="1" applyAlignment="1" applyProtection="1">
      <alignment horizontal="right" vertical="center" wrapText="1"/>
    </xf>
    <xf numFmtId="0" fontId="28" fillId="0" borderId="1" xfId="1" applyFont="1" applyBorder="1" applyAlignment="1">
      <alignment horizontal="center" vertical="center" shrinkToFit="1"/>
    </xf>
    <xf numFmtId="40" fontId="14" fillId="0" borderId="9" xfId="2" applyNumberFormat="1" applyFont="1" applyBorder="1" applyAlignment="1">
      <alignment horizontal="right" vertical="center" wrapText="1"/>
    </xf>
    <xf numFmtId="40" fontId="14" fillId="2" borderId="9" xfId="2" applyNumberFormat="1" applyFont="1" applyFill="1" applyBorder="1" applyAlignment="1">
      <alignment horizontal="right" vertical="center" wrapText="1"/>
    </xf>
    <xf numFmtId="0" fontId="18" fillId="0" borderId="0" xfId="1" applyFont="1" applyAlignment="1">
      <alignment vertical="center" wrapText="1"/>
    </xf>
    <xf numFmtId="0" fontId="15" fillId="0" borderId="20" xfId="1" applyFont="1" applyBorder="1" applyAlignment="1">
      <alignment vertical="center" wrapText="1"/>
    </xf>
    <xf numFmtId="0" fontId="15" fillId="0" borderId="24" xfId="1" applyFont="1" applyBorder="1" applyAlignment="1">
      <alignment vertical="center" wrapText="1"/>
    </xf>
    <xf numFmtId="0" fontId="14" fillId="0" borderId="26" xfId="1" applyFont="1" applyBorder="1" applyAlignment="1">
      <alignment horizontal="center" vertical="center" wrapText="1"/>
    </xf>
    <xf numFmtId="0" fontId="14" fillId="0" borderId="16" xfId="1" applyFont="1" applyBorder="1" applyAlignment="1">
      <alignment horizontal="center" vertical="center" wrapText="1"/>
    </xf>
    <xf numFmtId="0" fontId="14" fillId="0" borderId="27" xfId="1" applyFont="1" applyBorder="1" applyAlignment="1">
      <alignment horizontal="center" vertical="center" wrapText="1"/>
    </xf>
    <xf numFmtId="0" fontId="14" fillId="0" borderId="18" xfId="1" applyFont="1" applyBorder="1" applyAlignment="1">
      <alignment horizontal="center" vertical="center" wrapText="1"/>
    </xf>
    <xf numFmtId="0" fontId="14" fillId="0" borderId="30" xfId="1" applyFont="1" applyBorder="1" applyAlignment="1">
      <alignment horizontal="center" vertical="center" wrapText="1"/>
    </xf>
    <xf numFmtId="0" fontId="14" fillId="0" borderId="15" xfId="1" applyFont="1" applyBorder="1" applyAlignment="1">
      <alignment horizontal="center" vertical="center" wrapText="1"/>
    </xf>
    <xf numFmtId="0" fontId="14" fillId="0" borderId="11" xfId="1" applyFont="1" applyBorder="1" applyAlignment="1">
      <alignment horizontal="center" vertical="center" wrapText="1"/>
    </xf>
    <xf numFmtId="0" fontId="14" fillId="0" borderId="12" xfId="1" applyFont="1" applyBorder="1" applyAlignment="1">
      <alignment horizontal="center" vertical="center" wrapText="1"/>
    </xf>
    <xf numFmtId="0" fontId="14" fillId="0" borderId="14" xfId="1" applyFont="1" applyBorder="1" applyAlignment="1">
      <alignment horizontal="center" vertical="center" wrapText="1"/>
    </xf>
    <xf numFmtId="0" fontId="14" fillId="0" borderId="5" xfId="1" applyFont="1" applyBorder="1" applyAlignment="1">
      <alignment horizontal="center" vertical="center" wrapText="1"/>
    </xf>
    <xf numFmtId="0" fontId="14" fillId="0" borderId="28" xfId="1" applyFont="1" applyBorder="1" applyAlignment="1">
      <alignment horizontal="center" vertical="center" wrapText="1"/>
    </xf>
    <xf numFmtId="0" fontId="14" fillId="0" borderId="29" xfId="1" applyFont="1" applyBorder="1" applyAlignment="1">
      <alignment horizontal="center" vertical="center" wrapText="1"/>
    </xf>
    <xf numFmtId="0" fontId="14" fillId="0" borderId="19" xfId="1" applyFont="1" applyBorder="1" applyAlignment="1">
      <alignment horizontal="center" vertical="center" wrapText="1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0" fillId="0" borderId="39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0" fillId="0" borderId="0" xfId="0" applyBorder="1" applyAlignment="1">
      <alignment horizontal="left" vertical="center"/>
    </xf>
    <xf numFmtId="0" fontId="17" fillId="0" borderId="0" xfId="0" applyFont="1" applyBorder="1" applyAlignment="1">
      <alignment horizontal="right"/>
    </xf>
  </cellXfs>
  <cellStyles count="6">
    <cellStyle name="桁区切り" xfId="2" builtinId="6"/>
    <cellStyle name="標準" xfId="0" builtinId="0"/>
    <cellStyle name="標準 2" xfId="1"/>
    <cellStyle name="標準 2 2" xfId="5"/>
    <cellStyle name="標準 2_Sheet2" xfId="4"/>
    <cellStyle name="標準 3" xfId="3"/>
  </cellStyles>
  <dxfs count="0"/>
  <tableStyles count="0" defaultTableStyle="TableStyleMedium2" defaultPivotStyle="PivotStyleMedium9"/>
  <colors>
    <mruColors>
      <color rgb="FF00FF00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30482</xdr:colOff>
      <xdr:row>15</xdr:row>
      <xdr:rowOff>95250</xdr:rowOff>
    </xdr:from>
    <xdr:to>
      <xdr:col>6</xdr:col>
      <xdr:colOff>247650</xdr:colOff>
      <xdr:row>20</xdr:row>
      <xdr:rowOff>66675</xdr:rowOff>
    </xdr:to>
    <xdr:sp macro="" textlink="">
      <xdr:nvSpPr>
        <xdr:cNvPr id="2" name="大かっこ 1"/>
        <xdr:cNvSpPr/>
      </xdr:nvSpPr>
      <xdr:spPr>
        <a:xfrm>
          <a:off x="30482" y="2743200"/>
          <a:ext cx="6598918" cy="1152525"/>
        </a:xfrm>
        <a:prstGeom prst="bracketPair">
          <a:avLst/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38"/>
  <sheetViews>
    <sheetView tabSelected="1" view="pageLayout" zoomScaleNormal="100" workbookViewId="0">
      <selection activeCell="F45" sqref="F45"/>
    </sheetView>
  </sheetViews>
  <sheetFormatPr defaultRowHeight="13.5" x14ac:dyDescent="0.15"/>
  <cols>
    <col min="1" max="1" width="20.625" style="23" customWidth="1"/>
    <col min="2" max="2" width="18.625" style="23" customWidth="1"/>
    <col min="3" max="3" width="3.625" style="26" customWidth="1"/>
    <col min="4" max="4" width="18.625" style="23" customWidth="1"/>
    <col min="5" max="5" width="3.625" style="23" customWidth="1"/>
    <col min="6" max="6" width="18.625" style="23" customWidth="1"/>
    <col min="7" max="7" width="3.625" style="23" customWidth="1"/>
    <col min="8" max="16384" width="9" style="23"/>
  </cols>
  <sheetData>
    <row r="1" spans="1:7" ht="13.5" customHeight="1" x14ac:dyDescent="0.15"/>
    <row r="2" spans="1:7" ht="13.5" customHeight="1" x14ac:dyDescent="0.15">
      <c r="A2" s="61" t="s">
        <v>35</v>
      </c>
    </row>
    <row r="3" spans="1:7" ht="8.25" customHeight="1" x14ac:dyDescent="0.15"/>
    <row r="4" spans="1:7" ht="18" customHeight="1" x14ac:dyDescent="0.15">
      <c r="A4" s="112" t="s">
        <v>44</v>
      </c>
      <c r="B4" s="112"/>
      <c r="C4" s="112"/>
      <c r="D4" s="112"/>
      <c r="E4" s="112"/>
      <c r="F4" s="112"/>
      <c r="G4" s="112"/>
    </row>
    <row r="5" spans="1:7" ht="18" customHeight="1" x14ac:dyDescent="0.15">
      <c r="A5" s="112"/>
      <c r="B5" s="112"/>
      <c r="C5" s="112"/>
      <c r="D5" s="112"/>
      <c r="E5" s="112"/>
      <c r="F5" s="112"/>
      <c r="G5" s="112"/>
    </row>
    <row r="6" spans="1:7" ht="18" customHeight="1" x14ac:dyDescent="0.15">
      <c r="A6" s="112" t="s">
        <v>91</v>
      </c>
      <c r="B6" s="112"/>
      <c r="C6" s="112"/>
      <c r="D6" s="112"/>
      <c r="E6" s="112"/>
      <c r="F6" s="112"/>
      <c r="G6" s="112"/>
    </row>
    <row r="7" spans="1:7" ht="18" customHeight="1" x14ac:dyDescent="0.15">
      <c r="A7" s="112"/>
      <c r="B7" s="112"/>
      <c r="C7" s="112"/>
      <c r="D7" s="112"/>
      <c r="E7" s="112"/>
      <c r="F7" s="112"/>
      <c r="G7" s="112"/>
    </row>
    <row r="8" spans="1:7" ht="18" customHeight="1" x14ac:dyDescent="0.15">
      <c r="A8" s="112"/>
      <c r="B8" s="112"/>
      <c r="C8" s="112"/>
      <c r="D8" s="112"/>
      <c r="E8" s="112"/>
      <c r="F8" s="112"/>
      <c r="G8" s="112"/>
    </row>
    <row r="9" spans="1:7" ht="17.100000000000001" customHeight="1" x14ac:dyDescent="0.15">
      <c r="A9" s="67"/>
      <c r="B9" s="67"/>
      <c r="C9" s="68"/>
      <c r="D9" s="67"/>
      <c r="E9" s="67"/>
      <c r="F9" s="67"/>
      <c r="G9" s="69"/>
    </row>
    <row r="10" spans="1:7" ht="17.100000000000001" customHeight="1" x14ac:dyDescent="0.15">
      <c r="A10" s="70" t="s">
        <v>36</v>
      </c>
      <c r="B10" s="67"/>
      <c r="C10" s="68"/>
      <c r="D10" s="67"/>
      <c r="E10" s="67"/>
      <c r="F10" s="67"/>
      <c r="G10" s="69"/>
    </row>
    <row r="11" spans="1:7" ht="8.25" customHeight="1" x14ac:dyDescent="0.15">
      <c r="A11" s="67"/>
      <c r="B11" s="67"/>
      <c r="C11" s="68"/>
      <c r="D11" s="67"/>
      <c r="E11" s="67"/>
      <c r="F11" s="67"/>
      <c r="G11" s="69"/>
    </row>
    <row r="12" spans="1:7" ht="17.100000000000001" customHeight="1" x14ac:dyDescent="0.15">
      <c r="A12" s="67" t="s">
        <v>37</v>
      </c>
      <c r="B12" s="67"/>
      <c r="C12" s="68"/>
      <c r="D12" s="67"/>
      <c r="E12" s="67"/>
      <c r="F12" s="67"/>
      <c r="G12" s="69"/>
    </row>
    <row r="13" spans="1:7" ht="17.100000000000001" customHeight="1" x14ac:dyDescent="0.15">
      <c r="A13" s="67" t="s">
        <v>38</v>
      </c>
      <c r="B13" s="67"/>
      <c r="C13" s="68"/>
      <c r="D13" s="67"/>
      <c r="E13" s="67"/>
      <c r="F13" s="67"/>
      <c r="G13" s="69"/>
    </row>
    <row r="14" spans="1:7" ht="17.100000000000001" customHeight="1" x14ac:dyDescent="0.15">
      <c r="A14" s="67" t="s">
        <v>39</v>
      </c>
      <c r="B14" s="67"/>
      <c r="C14" s="68"/>
      <c r="D14" s="67"/>
      <c r="E14" s="67"/>
      <c r="F14" s="67"/>
      <c r="G14" s="69"/>
    </row>
    <row r="15" spans="1:7" ht="17.100000000000001" customHeight="1" x14ac:dyDescent="0.15">
      <c r="A15" s="67"/>
      <c r="B15" s="67"/>
      <c r="C15" s="68"/>
      <c r="D15" s="67"/>
      <c r="E15" s="67"/>
      <c r="F15" s="67"/>
      <c r="G15" s="69"/>
    </row>
    <row r="16" spans="1:7" ht="10.5" customHeight="1" x14ac:dyDescent="0.15">
      <c r="A16" s="67"/>
      <c r="B16" s="67"/>
      <c r="C16" s="68"/>
      <c r="D16" s="67"/>
      <c r="E16" s="67"/>
      <c r="F16" s="67"/>
      <c r="G16" s="69"/>
    </row>
    <row r="17" spans="1:7" ht="17.100000000000001" customHeight="1" x14ac:dyDescent="0.15">
      <c r="A17" s="67" t="s">
        <v>40</v>
      </c>
      <c r="B17" s="67"/>
      <c r="C17" s="68"/>
      <c r="D17" s="67"/>
      <c r="E17" s="67"/>
      <c r="F17" s="67"/>
      <c r="G17" s="69"/>
    </row>
    <row r="18" spans="1:7" ht="17.100000000000001" customHeight="1" x14ac:dyDescent="0.15">
      <c r="A18" s="67" t="s">
        <v>41</v>
      </c>
      <c r="B18" s="67"/>
      <c r="C18" s="68"/>
      <c r="D18" s="67"/>
      <c r="E18" s="67"/>
      <c r="F18" s="67"/>
      <c r="G18" s="69"/>
    </row>
    <row r="19" spans="1:7" ht="17.100000000000001" customHeight="1" x14ac:dyDescent="0.15">
      <c r="A19" s="67" t="s">
        <v>42</v>
      </c>
      <c r="B19" s="67"/>
      <c r="C19" s="68"/>
      <c r="D19" s="67"/>
      <c r="E19" s="67"/>
      <c r="F19" s="67"/>
      <c r="G19" s="69"/>
    </row>
    <row r="20" spans="1:7" ht="17.100000000000001" customHeight="1" x14ac:dyDescent="0.15">
      <c r="A20" s="67" t="s">
        <v>43</v>
      </c>
      <c r="B20" s="67"/>
      <c r="C20" s="68"/>
      <c r="D20" s="67"/>
      <c r="E20" s="67"/>
      <c r="F20" s="67"/>
      <c r="G20" s="69"/>
    </row>
    <row r="21" spans="1:7" ht="17.100000000000001" customHeight="1" x14ac:dyDescent="0.15">
      <c r="A21" s="61"/>
      <c r="G21" s="22"/>
    </row>
    <row r="22" spans="1:7" ht="13.5" customHeight="1" x14ac:dyDescent="0.15"/>
    <row r="23" spans="1:7" ht="15" customHeight="1" thickBot="1" x14ac:dyDescent="0.2">
      <c r="A23" s="21" t="s">
        <v>8</v>
      </c>
      <c r="B23" s="22"/>
      <c r="C23" s="37"/>
      <c r="D23" s="22"/>
      <c r="E23" s="22"/>
      <c r="F23" s="22"/>
    </row>
    <row r="24" spans="1:7" ht="15" customHeight="1" x14ac:dyDescent="0.15">
      <c r="A24" s="113"/>
      <c r="B24" s="115" t="s">
        <v>9</v>
      </c>
      <c r="C24" s="127"/>
      <c r="D24" s="121" t="s">
        <v>25</v>
      </c>
      <c r="E24" s="122"/>
      <c r="F24" s="121" t="s">
        <v>15</v>
      </c>
      <c r="G24" s="122"/>
    </row>
    <row r="25" spans="1:7" ht="15" customHeight="1" thickBot="1" x14ac:dyDescent="0.2">
      <c r="A25" s="114"/>
      <c r="B25" s="117" t="s">
        <v>22</v>
      </c>
      <c r="C25" s="118"/>
      <c r="D25" s="123" t="s">
        <v>11</v>
      </c>
      <c r="E25" s="124"/>
      <c r="F25" s="123"/>
      <c r="G25" s="124"/>
    </row>
    <row r="26" spans="1:7" ht="30" customHeight="1" thickBot="1" x14ac:dyDescent="0.2">
      <c r="A26" s="109" t="s">
        <v>18</v>
      </c>
      <c r="B26" s="107"/>
      <c r="C26" s="38" t="s">
        <v>21</v>
      </c>
      <c r="D26" s="107"/>
      <c r="E26" s="24" t="s">
        <v>12</v>
      </c>
      <c r="F26" s="108">
        <f>B26+D26</f>
        <v>0</v>
      </c>
      <c r="G26" s="35" t="s">
        <v>12</v>
      </c>
    </row>
    <row r="27" spans="1:7" ht="15" customHeight="1" x14ac:dyDescent="0.15"/>
    <row r="28" spans="1:7" ht="15" customHeight="1" thickBot="1" x14ac:dyDescent="0.2">
      <c r="A28" s="21" t="s">
        <v>13</v>
      </c>
      <c r="B28" s="22"/>
      <c r="C28" s="37"/>
      <c r="D28" s="22"/>
      <c r="E28" s="22"/>
      <c r="F28" s="22"/>
    </row>
    <row r="29" spans="1:7" ht="15" customHeight="1" x14ac:dyDescent="0.15">
      <c r="A29" s="29"/>
      <c r="B29" s="115" t="s">
        <v>14</v>
      </c>
      <c r="C29" s="116"/>
      <c r="D29" s="115" t="s">
        <v>10</v>
      </c>
      <c r="E29" s="127"/>
      <c r="F29" s="121" t="s">
        <v>16</v>
      </c>
      <c r="G29" s="122"/>
    </row>
    <row r="30" spans="1:7" ht="15" customHeight="1" thickBot="1" x14ac:dyDescent="0.2">
      <c r="A30" s="30"/>
      <c r="B30" s="117" t="s">
        <v>19</v>
      </c>
      <c r="C30" s="118"/>
      <c r="D30" s="123" t="s">
        <v>11</v>
      </c>
      <c r="E30" s="120"/>
      <c r="F30" s="123"/>
      <c r="G30" s="124"/>
    </row>
    <row r="31" spans="1:7" ht="30" customHeight="1" thickBot="1" x14ac:dyDescent="0.2">
      <c r="A31" s="25" t="s">
        <v>27</v>
      </c>
      <c r="B31" s="107"/>
      <c r="C31" s="38" t="s">
        <v>21</v>
      </c>
      <c r="D31" s="107"/>
      <c r="E31" s="24" t="s">
        <v>12</v>
      </c>
      <c r="F31" s="110">
        <f>B31+D31</f>
        <v>0</v>
      </c>
      <c r="G31" s="35" t="s">
        <v>12</v>
      </c>
    </row>
    <row r="32" spans="1:7" ht="15" customHeight="1" thickBot="1" x14ac:dyDescent="0.2">
      <c r="F32" s="27"/>
      <c r="G32" s="27"/>
    </row>
    <row r="33" spans="1:7" ht="15" customHeight="1" x14ac:dyDescent="0.15">
      <c r="A33" s="31"/>
      <c r="B33" s="125" t="s">
        <v>24</v>
      </c>
      <c r="C33" s="116"/>
      <c r="D33" s="115" t="s">
        <v>10</v>
      </c>
      <c r="E33" s="127"/>
      <c r="F33" s="121" t="s">
        <v>17</v>
      </c>
      <c r="G33" s="122"/>
    </row>
    <row r="34" spans="1:7" ht="15" customHeight="1" thickBot="1" x14ac:dyDescent="0.2">
      <c r="A34" s="32"/>
      <c r="B34" s="123" t="s">
        <v>20</v>
      </c>
      <c r="C34" s="126"/>
      <c r="D34" s="119" t="s">
        <v>26</v>
      </c>
      <c r="E34" s="120"/>
      <c r="F34" s="123"/>
      <c r="G34" s="124"/>
    </row>
    <row r="35" spans="1:7" ht="30" customHeight="1" thickBot="1" x14ac:dyDescent="0.2">
      <c r="A35" s="33" t="s">
        <v>28</v>
      </c>
      <c r="B35" s="111"/>
      <c r="C35" s="36" t="s">
        <v>23</v>
      </c>
      <c r="D35" s="107"/>
      <c r="E35" s="34" t="s">
        <v>12</v>
      </c>
      <c r="F35" s="110">
        <f>B35+D35</f>
        <v>0</v>
      </c>
      <c r="G35" s="35" t="s">
        <v>12</v>
      </c>
    </row>
    <row r="36" spans="1:7" ht="15" customHeight="1" x14ac:dyDescent="0.15">
      <c r="F36" s="28"/>
    </row>
    <row r="37" spans="1:7" x14ac:dyDescent="0.15">
      <c r="F37" s="87" t="s">
        <v>66</v>
      </c>
    </row>
    <row r="38" spans="1:7" x14ac:dyDescent="0.15">
      <c r="F38" s="39"/>
    </row>
  </sheetData>
  <mergeCells count="18">
    <mergeCell ref="D34:E34"/>
    <mergeCell ref="F24:G25"/>
    <mergeCell ref="F29:G30"/>
    <mergeCell ref="F33:G34"/>
    <mergeCell ref="B33:C33"/>
    <mergeCell ref="B34:C34"/>
    <mergeCell ref="D25:E25"/>
    <mergeCell ref="D29:E29"/>
    <mergeCell ref="D30:E30"/>
    <mergeCell ref="D33:E33"/>
    <mergeCell ref="B24:C24"/>
    <mergeCell ref="B25:C25"/>
    <mergeCell ref="D24:E24"/>
    <mergeCell ref="A6:G8"/>
    <mergeCell ref="A4:G5"/>
    <mergeCell ref="A24:A25"/>
    <mergeCell ref="B29:C29"/>
    <mergeCell ref="B30:C30"/>
  </mergeCells>
  <phoneticPr fontId="9"/>
  <dataValidations count="1">
    <dataValidation type="custom" allowBlank="1" showInputMessage="1" showErrorMessage="1" error="単価は、小数点以下第2位までで入力してください。" prompt="単価は、小数点以下第2位までで入力してください。" sqref="B26 B31 B35">
      <formula1>B26*100=INT(B26*100)</formula1>
    </dataValidation>
  </dataValidations>
  <pageMargins left="0.7" right="0.36" top="0.75" bottom="0.75" header="0.3" footer="0.3"/>
  <pageSetup paperSize="9" orientation="portrait" r:id="rId1"/>
  <headerFooter>
    <oddHeader>&amp;R
内訳書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</sheetPr>
  <dimension ref="A1:C8"/>
  <sheetViews>
    <sheetView view="pageLayout" zoomScaleNormal="100" workbookViewId="0">
      <selection activeCell="C2" sqref="C2"/>
    </sheetView>
  </sheetViews>
  <sheetFormatPr defaultRowHeight="13.5" x14ac:dyDescent="0.15"/>
  <cols>
    <col min="1" max="1" width="5.625" style="59" customWidth="1"/>
    <col min="2" max="2" width="17" style="59" customWidth="1"/>
    <col min="3" max="3" width="19.25" customWidth="1"/>
  </cols>
  <sheetData>
    <row r="1" spans="1:3" ht="23.25" customHeight="1" thickBot="1" x14ac:dyDescent="0.2">
      <c r="A1" s="66"/>
      <c r="B1" s="66" t="s">
        <v>45</v>
      </c>
      <c r="C1" s="66" t="s">
        <v>64</v>
      </c>
    </row>
    <row r="2" spans="1:3" ht="22.5" customHeight="1" thickTop="1" x14ac:dyDescent="0.15">
      <c r="A2" s="64">
        <v>1</v>
      </c>
      <c r="B2" s="81" t="s">
        <v>46</v>
      </c>
      <c r="C2" s="65">
        <f>'別紙（しらこばと運動公園競技場）'!M42</f>
        <v>0</v>
      </c>
    </row>
    <row r="3" spans="1:3" ht="22.5" customHeight="1" x14ac:dyDescent="0.15">
      <c r="A3" s="60">
        <v>2</v>
      </c>
      <c r="B3" s="82" t="s">
        <v>47</v>
      </c>
      <c r="C3" s="65">
        <f>'別紙（川柳公園野球場）'!M42</f>
        <v>0</v>
      </c>
    </row>
    <row r="4" spans="1:3" ht="22.5" customHeight="1" x14ac:dyDescent="0.15">
      <c r="A4" s="60">
        <v>3</v>
      </c>
      <c r="B4" s="82" t="s">
        <v>52</v>
      </c>
      <c r="C4" s="65">
        <f>'別紙（北越谷第五公園野球場）'!M42</f>
        <v>0</v>
      </c>
    </row>
    <row r="5" spans="1:3" ht="22.5" customHeight="1" x14ac:dyDescent="0.15">
      <c r="A5" s="60">
        <v>4</v>
      </c>
      <c r="B5" s="82" t="s">
        <v>58</v>
      </c>
      <c r="C5" s="65">
        <f>'別紙（花田第六公園）'!M42</f>
        <v>0</v>
      </c>
    </row>
    <row r="6" spans="1:3" ht="22.5" customHeight="1" x14ac:dyDescent="0.15">
      <c r="A6" s="60">
        <v>5</v>
      </c>
      <c r="B6" s="82" t="s">
        <v>49</v>
      </c>
      <c r="C6" s="65">
        <f>'別紙（千間台第四公園）'!M42</f>
        <v>0</v>
      </c>
    </row>
    <row r="7" spans="1:3" ht="22.5" customHeight="1" thickBot="1" x14ac:dyDescent="0.2">
      <c r="A7" s="60">
        <v>6</v>
      </c>
      <c r="B7" s="82" t="s">
        <v>50</v>
      </c>
      <c r="C7" s="62">
        <f>'別紙（越谷総合公園）'!M42</f>
        <v>0</v>
      </c>
    </row>
    <row r="8" spans="1:3" ht="26.25" customHeight="1" thickTop="1" x14ac:dyDescent="0.15">
      <c r="A8" s="128" t="s">
        <v>34</v>
      </c>
      <c r="B8" s="129"/>
      <c r="C8" s="63">
        <f>SUM(C2:C7)</f>
        <v>0</v>
      </c>
    </row>
  </sheetData>
  <sheetProtection algorithmName="SHA-512" hashValue="Fbkr15/DmQyvu6m97hhQfQtGpThEMrBeKLv+9SYc8UDi6hr7+qQALJEOjNWNOGH5ig+bt7AjPY30tLV5J9JbCQ==" saltValue="Lkqy5d0czb1uoK4chJo7ow==" spinCount="100000" sheet="1" objects="1" scenarios="1" selectLockedCells="1" selectUnlockedCells="1"/>
  <mergeCells count="1">
    <mergeCell ref="A8:B8"/>
  </mergeCells>
  <phoneticPr fontId="9"/>
  <pageMargins left="0.7" right="0.7" top="0.75" bottom="0.75" header="0.3" footer="0.3"/>
  <pageSetup paperSize="9" orientation="portrait" r:id="rId1"/>
  <headerFooter>
    <oddHeader>&amp;R
総括表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"/>
  <sheetViews>
    <sheetView zoomScale="90" zoomScaleNormal="90" zoomScalePageLayoutView="85" workbookViewId="0">
      <selection activeCell="E8" sqref="E8"/>
    </sheetView>
  </sheetViews>
  <sheetFormatPr defaultRowHeight="13.5" x14ac:dyDescent="0.15"/>
  <cols>
    <col min="1" max="1" width="2.5" bestFit="1" customWidth="1"/>
    <col min="2" max="2" width="11" bestFit="1" customWidth="1"/>
    <col min="3" max="4" width="10.125" bestFit="1" customWidth="1"/>
    <col min="5" max="14" width="9.25" bestFit="1" customWidth="1"/>
    <col min="15" max="15" width="10.125" customWidth="1"/>
    <col min="16" max="16" width="9.25" customWidth="1"/>
    <col min="17" max="17" width="11.125" bestFit="1" customWidth="1"/>
  </cols>
  <sheetData>
    <row r="1" spans="1:17" ht="30" customHeight="1" thickBot="1" x14ac:dyDescent="0.2">
      <c r="A1" s="66"/>
      <c r="B1" s="66" t="s">
        <v>45</v>
      </c>
      <c r="C1" s="66" t="s">
        <v>67</v>
      </c>
      <c r="D1" s="66" t="s">
        <v>68</v>
      </c>
      <c r="E1" s="66" t="s">
        <v>69</v>
      </c>
      <c r="F1" s="66" t="s">
        <v>70</v>
      </c>
      <c r="G1" s="66" t="s">
        <v>71</v>
      </c>
      <c r="H1" s="66" t="s">
        <v>72</v>
      </c>
      <c r="I1" s="66" t="s">
        <v>73</v>
      </c>
      <c r="J1" s="66" t="s">
        <v>74</v>
      </c>
      <c r="K1" s="66" t="s">
        <v>75</v>
      </c>
      <c r="L1" s="66" t="s">
        <v>76</v>
      </c>
      <c r="M1" s="66" t="s">
        <v>77</v>
      </c>
      <c r="N1" s="66" t="s">
        <v>78</v>
      </c>
      <c r="O1" s="83" t="s">
        <v>64</v>
      </c>
      <c r="P1" s="84"/>
      <c r="Q1" s="84"/>
    </row>
    <row r="2" spans="1:17" ht="30" customHeight="1" thickTop="1" x14ac:dyDescent="0.15">
      <c r="A2" s="64">
        <v>1</v>
      </c>
      <c r="B2" s="79" t="s">
        <v>46</v>
      </c>
      <c r="C2" s="74">
        <f>'別紙（しらこばと運動公園競技場）'!M5</f>
        <v>0</v>
      </c>
      <c r="D2" s="77">
        <f>'別紙（しらこばと運動公園競技場）'!M8</f>
        <v>0</v>
      </c>
      <c r="E2" s="77">
        <f>'別紙（しらこばと運動公園競技場）'!M11</f>
        <v>0</v>
      </c>
      <c r="F2" s="77">
        <f>'別紙（しらこばと運動公園競技場）'!M14</f>
        <v>0</v>
      </c>
      <c r="G2" s="77">
        <f>'別紙（しらこばと運動公園競技場）'!M17</f>
        <v>0</v>
      </c>
      <c r="H2" s="77">
        <f>'別紙（しらこばと運動公園競技場）'!M20</f>
        <v>0</v>
      </c>
      <c r="I2" s="77">
        <f>'別紙（しらこばと運動公園競技場）'!M23</f>
        <v>0</v>
      </c>
      <c r="J2" s="77">
        <f>'別紙（しらこばと運動公園競技場）'!M26</f>
        <v>0</v>
      </c>
      <c r="K2" s="77">
        <f>'別紙（しらこばと運動公園競技場）'!M29</f>
        <v>0</v>
      </c>
      <c r="L2" s="77">
        <f>'別紙（しらこばと運動公園競技場）'!M32</f>
        <v>0</v>
      </c>
      <c r="M2" s="77">
        <f>'別紙（しらこばと運動公園競技場）'!M35</f>
        <v>0</v>
      </c>
      <c r="N2" s="77">
        <f>'別紙（しらこばと運動公園競技場）'!M38</f>
        <v>0</v>
      </c>
      <c r="O2" s="77">
        <f>SUM(C2:N2)</f>
        <v>0</v>
      </c>
      <c r="P2" s="85"/>
      <c r="Q2" s="85"/>
    </row>
    <row r="3" spans="1:17" ht="30" customHeight="1" x14ac:dyDescent="0.15">
      <c r="A3" s="60">
        <v>2</v>
      </c>
      <c r="B3" s="80" t="s">
        <v>61</v>
      </c>
      <c r="C3" s="74">
        <f>'別紙（川柳公園野球場）'!M5</f>
        <v>0</v>
      </c>
      <c r="D3" s="77">
        <f>'別紙（川柳公園野球場）'!M8</f>
        <v>0</v>
      </c>
      <c r="E3" s="77">
        <f>'別紙（川柳公園野球場）'!M11</f>
        <v>0</v>
      </c>
      <c r="F3" s="77">
        <f>'別紙（川柳公園野球場）'!M14</f>
        <v>0</v>
      </c>
      <c r="G3" s="77">
        <f>'別紙（川柳公園野球場）'!M17</f>
        <v>0</v>
      </c>
      <c r="H3" s="77">
        <f>'別紙（川柳公園野球場）'!M20</f>
        <v>0</v>
      </c>
      <c r="I3" s="77">
        <f>'別紙（川柳公園野球場）'!M23</f>
        <v>0</v>
      </c>
      <c r="J3" s="77">
        <f>'別紙（川柳公園野球場）'!M26</f>
        <v>0</v>
      </c>
      <c r="K3" s="77">
        <f>'別紙（川柳公園野球場）'!M29</f>
        <v>0</v>
      </c>
      <c r="L3" s="77">
        <f>'別紙（川柳公園野球場）'!M32</f>
        <v>0</v>
      </c>
      <c r="M3" s="77">
        <f>'別紙（川柳公園野球場）'!M35</f>
        <v>0</v>
      </c>
      <c r="N3" s="77">
        <f>'別紙（川柳公園野球場）'!M38</f>
        <v>0</v>
      </c>
      <c r="O3" s="77">
        <f t="shared" ref="O3:O7" si="0">SUM(C3:N3)</f>
        <v>0</v>
      </c>
      <c r="P3" s="85"/>
      <c r="Q3" s="85"/>
    </row>
    <row r="4" spans="1:17" ht="30" customHeight="1" x14ac:dyDescent="0.15">
      <c r="A4" s="60">
        <v>3</v>
      </c>
      <c r="B4" s="80" t="s">
        <v>48</v>
      </c>
      <c r="C4" s="74">
        <f>'別紙（北越谷第五公園野球場）'!M5</f>
        <v>0</v>
      </c>
      <c r="D4" s="77">
        <f>'別紙（北越谷第五公園野球場）'!M8</f>
        <v>0</v>
      </c>
      <c r="E4" s="77">
        <f>'別紙（北越谷第五公園野球場）'!M11</f>
        <v>0</v>
      </c>
      <c r="F4" s="77">
        <f>'別紙（北越谷第五公園野球場）'!M14</f>
        <v>0</v>
      </c>
      <c r="G4" s="77">
        <f>'別紙（北越谷第五公園野球場）'!M17</f>
        <v>0</v>
      </c>
      <c r="H4" s="77">
        <f>'別紙（北越谷第五公園野球場）'!M20</f>
        <v>0</v>
      </c>
      <c r="I4" s="77">
        <f>'別紙（北越谷第五公園野球場）'!M23</f>
        <v>0</v>
      </c>
      <c r="J4" s="77">
        <f>'別紙（北越谷第五公園野球場）'!M26</f>
        <v>0</v>
      </c>
      <c r="K4" s="77">
        <f>'別紙（北越谷第五公園野球場）'!M29</f>
        <v>0</v>
      </c>
      <c r="L4" s="77">
        <f>'別紙（北越谷第五公園野球場）'!M32</f>
        <v>0</v>
      </c>
      <c r="M4" s="77">
        <f>'別紙（北越谷第五公園野球場）'!M35</f>
        <v>0</v>
      </c>
      <c r="N4" s="77">
        <f>'別紙（北越谷第五公園野球場）'!M38</f>
        <v>0</v>
      </c>
      <c r="O4" s="77">
        <f t="shared" si="0"/>
        <v>0</v>
      </c>
      <c r="P4" s="85"/>
      <c r="Q4" s="85"/>
    </row>
    <row r="5" spans="1:17" ht="30" customHeight="1" x14ac:dyDescent="0.15">
      <c r="A5" s="60">
        <v>4</v>
      </c>
      <c r="B5" s="80" t="s">
        <v>60</v>
      </c>
      <c r="C5" s="74">
        <f>'別紙（花田第六公園）'!M5</f>
        <v>0</v>
      </c>
      <c r="D5" s="77">
        <f>'別紙（花田第六公園）'!M8</f>
        <v>0</v>
      </c>
      <c r="E5" s="77">
        <f>'別紙（花田第六公園）'!M11</f>
        <v>0</v>
      </c>
      <c r="F5" s="77">
        <f>'別紙（花田第六公園）'!M14</f>
        <v>0</v>
      </c>
      <c r="G5" s="77">
        <f>'別紙（花田第六公園）'!M17</f>
        <v>0</v>
      </c>
      <c r="H5" s="77">
        <f>'別紙（花田第六公園）'!M20</f>
        <v>0</v>
      </c>
      <c r="I5" s="77">
        <f>'別紙（花田第六公園）'!M23</f>
        <v>0</v>
      </c>
      <c r="J5" s="77">
        <f>'別紙（花田第六公園）'!M26</f>
        <v>0</v>
      </c>
      <c r="K5" s="77">
        <f>'別紙（花田第六公園）'!M29</f>
        <v>0</v>
      </c>
      <c r="L5" s="77">
        <f>'別紙（花田第六公園）'!M32</f>
        <v>0</v>
      </c>
      <c r="M5" s="77">
        <f>'別紙（花田第六公園）'!M35</f>
        <v>0</v>
      </c>
      <c r="N5" s="77">
        <f>'別紙（花田第六公園）'!M38</f>
        <v>0</v>
      </c>
      <c r="O5" s="77">
        <f t="shared" si="0"/>
        <v>0</v>
      </c>
      <c r="P5" s="85"/>
      <c r="Q5" s="85"/>
    </row>
    <row r="6" spans="1:17" ht="30" customHeight="1" x14ac:dyDescent="0.15">
      <c r="A6" s="60">
        <v>5</v>
      </c>
      <c r="B6" s="80" t="s">
        <v>59</v>
      </c>
      <c r="C6" s="74">
        <f>'別紙（千間台第四公園）'!M5</f>
        <v>0</v>
      </c>
      <c r="D6" s="77">
        <f>'別紙（千間台第四公園）'!M8</f>
        <v>0</v>
      </c>
      <c r="E6" s="77">
        <f>'別紙（千間台第四公園）'!M11</f>
        <v>0</v>
      </c>
      <c r="F6" s="77">
        <f>'別紙（千間台第四公園）'!M14</f>
        <v>0</v>
      </c>
      <c r="G6" s="77">
        <f>'別紙（千間台第四公園）'!M17</f>
        <v>0</v>
      </c>
      <c r="H6" s="77">
        <f>'別紙（千間台第四公園）'!M20</f>
        <v>0</v>
      </c>
      <c r="I6" s="77">
        <f>'別紙（千間台第四公園）'!M23</f>
        <v>0</v>
      </c>
      <c r="J6" s="77">
        <f>'別紙（千間台第四公園）'!M26</f>
        <v>0</v>
      </c>
      <c r="K6" s="77">
        <f>'別紙（千間台第四公園）'!M29</f>
        <v>0</v>
      </c>
      <c r="L6" s="77">
        <f>'別紙（千間台第四公園）'!M32</f>
        <v>0</v>
      </c>
      <c r="M6" s="77">
        <f>'別紙（千間台第四公園）'!M35</f>
        <v>0</v>
      </c>
      <c r="N6" s="77">
        <f>'別紙（千間台第四公園）'!M38</f>
        <v>0</v>
      </c>
      <c r="O6" s="77">
        <f t="shared" si="0"/>
        <v>0</v>
      </c>
      <c r="P6" s="85"/>
      <c r="Q6" s="85"/>
    </row>
    <row r="7" spans="1:17" ht="30" customHeight="1" thickBot="1" x14ac:dyDescent="0.2">
      <c r="A7" s="60">
        <v>6</v>
      </c>
      <c r="B7" s="80" t="s">
        <v>50</v>
      </c>
      <c r="C7" s="75">
        <f>'別紙（越谷総合公園）'!M5</f>
        <v>0</v>
      </c>
      <c r="D7" s="78">
        <f>'別紙（越谷総合公園）'!M8</f>
        <v>0</v>
      </c>
      <c r="E7" s="78">
        <f>'別紙（越谷総合公園）'!M11</f>
        <v>0</v>
      </c>
      <c r="F7" s="78">
        <f>'別紙（越谷総合公園）'!M14</f>
        <v>0</v>
      </c>
      <c r="G7" s="78">
        <f>'別紙（越谷総合公園）'!M17</f>
        <v>0</v>
      </c>
      <c r="H7" s="78">
        <f>'別紙（越谷総合公園）'!M20</f>
        <v>0</v>
      </c>
      <c r="I7" s="78">
        <f>'別紙（越谷総合公園）'!M23</f>
        <v>0</v>
      </c>
      <c r="J7" s="78">
        <f>'別紙（越谷総合公園）'!M26</f>
        <v>0</v>
      </c>
      <c r="K7" s="78">
        <f>'別紙（越谷総合公園）'!M29</f>
        <v>0</v>
      </c>
      <c r="L7" s="78">
        <f>'別紙（越谷総合公園）'!M32</f>
        <v>0</v>
      </c>
      <c r="M7" s="78">
        <f>'別紙（越谷総合公園）'!M35</f>
        <v>0</v>
      </c>
      <c r="N7" s="78">
        <f>'別紙（越谷総合公園）'!M38</f>
        <v>0</v>
      </c>
      <c r="O7" s="77">
        <f t="shared" si="0"/>
        <v>0</v>
      </c>
      <c r="P7" s="85"/>
      <c r="Q7" s="85"/>
    </row>
    <row r="8" spans="1:17" ht="30" customHeight="1" thickTop="1" x14ac:dyDescent="0.15">
      <c r="A8" s="128" t="s">
        <v>34</v>
      </c>
      <c r="B8" s="129"/>
      <c r="C8" s="76">
        <f>SUM(C2:C7)</f>
        <v>0</v>
      </c>
      <c r="D8" s="76">
        <f t="shared" ref="D8:N8" si="1">SUM(D2:D7)</f>
        <v>0</v>
      </c>
      <c r="E8" s="76">
        <f t="shared" si="1"/>
        <v>0</v>
      </c>
      <c r="F8" s="76">
        <f t="shared" si="1"/>
        <v>0</v>
      </c>
      <c r="G8" s="76">
        <f t="shared" si="1"/>
        <v>0</v>
      </c>
      <c r="H8" s="76">
        <f t="shared" si="1"/>
        <v>0</v>
      </c>
      <c r="I8" s="76">
        <f t="shared" si="1"/>
        <v>0</v>
      </c>
      <c r="J8" s="76">
        <f t="shared" si="1"/>
        <v>0</v>
      </c>
      <c r="K8" s="76">
        <f t="shared" si="1"/>
        <v>0</v>
      </c>
      <c r="L8" s="76">
        <f t="shared" si="1"/>
        <v>0</v>
      </c>
      <c r="M8" s="76">
        <f>SUM(M2:M7)</f>
        <v>0</v>
      </c>
      <c r="N8" s="76">
        <f t="shared" si="1"/>
        <v>0</v>
      </c>
      <c r="O8" s="86">
        <f>SUM(O2:O7)</f>
        <v>0</v>
      </c>
      <c r="P8" s="85"/>
      <c r="Q8" s="85"/>
    </row>
    <row r="11" spans="1:17" ht="30" customHeight="1" x14ac:dyDescent="0.15">
      <c r="A11" s="84"/>
      <c r="B11" s="84"/>
      <c r="C11" s="84"/>
      <c r="D11" s="88"/>
      <c r="E11" s="6"/>
    </row>
    <row r="12" spans="1:17" ht="30" customHeight="1" x14ac:dyDescent="0.15">
      <c r="A12" s="84"/>
      <c r="B12" s="89"/>
      <c r="C12" s="85"/>
      <c r="D12" s="85"/>
      <c r="E12" s="6"/>
    </row>
    <row r="13" spans="1:17" ht="30" customHeight="1" x14ac:dyDescent="0.15">
      <c r="A13" s="84"/>
      <c r="B13" s="90"/>
      <c r="C13" s="85"/>
      <c r="D13" s="85"/>
      <c r="E13" s="6"/>
    </row>
    <row r="14" spans="1:17" ht="30" customHeight="1" x14ac:dyDescent="0.15">
      <c r="A14" s="84"/>
      <c r="B14" s="90"/>
      <c r="C14" s="85"/>
      <c r="D14" s="85"/>
      <c r="E14" s="6"/>
    </row>
    <row r="15" spans="1:17" ht="30" customHeight="1" x14ac:dyDescent="0.15">
      <c r="A15" s="84"/>
      <c r="B15" s="90"/>
      <c r="C15" s="85"/>
      <c r="D15" s="85"/>
      <c r="E15" s="6"/>
    </row>
    <row r="16" spans="1:17" ht="30" customHeight="1" x14ac:dyDescent="0.15">
      <c r="A16" s="84"/>
      <c r="B16" s="90"/>
      <c r="C16" s="85"/>
      <c r="D16" s="85"/>
      <c r="E16" s="6"/>
    </row>
    <row r="17" spans="1:5" ht="30" customHeight="1" x14ac:dyDescent="0.15">
      <c r="A17" s="84"/>
      <c r="B17" s="90"/>
      <c r="C17" s="85"/>
      <c r="D17" s="85"/>
      <c r="E17" s="6"/>
    </row>
    <row r="18" spans="1:5" ht="30" customHeight="1" x14ac:dyDescent="0.15">
      <c r="A18" s="130"/>
      <c r="B18" s="130"/>
      <c r="C18" s="85"/>
      <c r="D18" s="85"/>
      <c r="E18" s="6"/>
    </row>
  </sheetData>
  <sheetProtection algorithmName="SHA-512" hashValue="gGosEIYNvumvT9skvSMfsRS4slddEdInOjuL13xBFBPVXoxyAmCE+3zepztDq7VcuzmA7XMdHJfMpVfLhT+HGA==" saltValue="CtRIxngmy4HvitABV7aX9g==" spinCount="100000" sheet="1" objects="1" scenarios="1" selectLockedCells="1" selectUnlockedCells="1"/>
  <mergeCells count="2">
    <mergeCell ref="A8:B8"/>
    <mergeCell ref="A18:B18"/>
  </mergeCells>
  <phoneticPr fontId="9"/>
  <pageMargins left="0.70866141732283472" right="0.70866141732283472" top="1.1417322834645669" bottom="0.74803149606299213" header="0.31496062992125984" footer="0.31496062992125984"/>
  <pageSetup paperSize="9" scale="98" orientation="landscape" r:id="rId1"/>
  <headerFooter>
    <oddHeader>&amp;R
総括表明細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P44"/>
  <sheetViews>
    <sheetView topLeftCell="A7" zoomScale="90" zoomScaleNormal="90" workbookViewId="0">
      <selection activeCell="G8" sqref="G8"/>
    </sheetView>
  </sheetViews>
  <sheetFormatPr defaultRowHeight="13.5" x14ac:dyDescent="0.15"/>
  <cols>
    <col min="1" max="1" width="19.125" customWidth="1"/>
    <col min="2" max="2" width="4.375" customWidth="1"/>
    <col min="3" max="3" width="3.375" bestFit="1" customWidth="1"/>
    <col min="4" max="4" width="12.875" style="48" customWidth="1"/>
    <col min="5" max="6" width="3.375" bestFit="1" customWidth="1"/>
    <col min="7" max="7" width="7.875" customWidth="1"/>
    <col min="8" max="8" width="14.75" customWidth="1"/>
    <col min="9" max="9" width="15.125" style="48" customWidth="1"/>
    <col min="10" max="10" width="2.75" style="47" customWidth="1"/>
    <col min="11" max="11" width="3.5" customWidth="1"/>
    <col min="12" max="12" width="2.375" customWidth="1"/>
    <col min="13" max="13" width="15.625" customWidth="1"/>
    <col min="14" max="14" width="3.125" customWidth="1"/>
    <col min="15" max="15" width="1.375" customWidth="1"/>
  </cols>
  <sheetData>
    <row r="1" spans="1:15" ht="19.5" customHeight="1" x14ac:dyDescent="0.15">
      <c r="J1" s="131"/>
      <c r="K1" s="131"/>
      <c r="L1" s="46"/>
      <c r="M1" s="132" t="s">
        <v>31</v>
      </c>
      <c r="N1" s="132"/>
      <c r="O1" s="132"/>
    </row>
    <row r="2" spans="1:15" ht="22.5" customHeight="1" thickBot="1" x14ac:dyDescent="0.2">
      <c r="A2" s="20" t="s">
        <v>51</v>
      </c>
    </row>
    <row r="3" spans="1:15" ht="22.5" customHeight="1" thickBot="1" x14ac:dyDescent="0.2">
      <c r="A3" s="1" t="s">
        <v>0</v>
      </c>
      <c r="B3" s="133" t="s">
        <v>29</v>
      </c>
      <c r="C3" s="134"/>
      <c r="D3" s="134"/>
      <c r="E3" s="134"/>
      <c r="F3" s="134"/>
      <c r="G3" s="134"/>
      <c r="H3" s="134"/>
      <c r="I3" s="134"/>
      <c r="J3" s="134"/>
      <c r="K3" s="135"/>
      <c r="L3" s="133" t="s">
        <v>30</v>
      </c>
      <c r="M3" s="134"/>
      <c r="N3" s="134"/>
      <c r="O3" s="135"/>
    </row>
    <row r="4" spans="1:15" ht="21" customHeight="1" x14ac:dyDescent="0.2">
      <c r="A4" s="137" t="s">
        <v>79</v>
      </c>
      <c r="B4" s="18" t="s">
        <v>2</v>
      </c>
      <c r="C4" s="3" t="s">
        <v>1</v>
      </c>
      <c r="D4" s="49">
        <f>単価表※ここの黄色セルに入力!F26</f>
        <v>0</v>
      </c>
      <c r="E4" s="4" t="s">
        <v>4</v>
      </c>
      <c r="F4" s="2" t="s">
        <v>3</v>
      </c>
      <c r="G4" s="15">
        <v>70</v>
      </c>
      <c r="H4" s="2" t="s">
        <v>63</v>
      </c>
      <c r="I4" s="55">
        <f>D4*G4*0.85</f>
        <v>0</v>
      </c>
      <c r="J4" s="5" t="s">
        <v>4</v>
      </c>
      <c r="K4" s="9"/>
      <c r="L4" s="17"/>
      <c r="M4" s="6"/>
      <c r="N4" s="6"/>
      <c r="O4" s="9"/>
    </row>
    <row r="5" spans="1:15" ht="21" x14ac:dyDescent="0.2">
      <c r="A5" s="137"/>
      <c r="B5" s="18" t="s">
        <v>5</v>
      </c>
      <c r="C5" s="7" t="s">
        <v>1</v>
      </c>
      <c r="D5" s="50">
        <f>単価表※ここの黄色セルに入力!F31</f>
        <v>0</v>
      </c>
      <c r="E5" s="5" t="s">
        <v>4</v>
      </c>
      <c r="F5" s="2" t="s">
        <v>3</v>
      </c>
      <c r="G5" s="8">
        <v>8252</v>
      </c>
      <c r="H5" s="6" t="s">
        <v>7</v>
      </c>
      <c r="I5" s="56">
        <f>D5*G5</f>
        <v>0</v>
      </c>
      <c r="J5" s="5" t="s">
        <v>4</v>
      </c>
      <c r="K5" s="9"/>
      <c r="L5" s="17"/>
      <c r="M5" s="40">
        <f>ROUNDDOWN(I4+I5,0)</f>
        <v>0</v>
      </c>
      <c r="N5" s="7" t="s">
        <v>4</v>
      </c>
      <c r="O5" s="9"/>
    </row>
    <row r="6" spans="1:15" ht="11.25" customHeight="1" thickBot="1" x14ac:dyDescent="0.25">
      <c r="A6" s="138"/>
      <c r="B6" s="19"/>
      <c r="C6" s="10"/>
      <c r="D6" s="51"/>
      <c r="E6" s="11"/>
      <c r="F6" s="12"/>
      <c r="G6" s="13"/>
      <c r="H6" s="10"/>
      <c r="I6" s="57"/>
      <c r="J6" s="11"/>
      <c r="K6" s="14"/>
      <c r="L6" s="16"/>
      <c r="M6" s="10"/>
      <c r="N6" s="10"/>
      <c r="O6" s="14"/>
    </row>
    <row r="7" spans="1:15" ht="21" customHeight="1" x14ac:dyDescent="0.2">
      <c r="A7" s="137" t="s">
        <v>80</v>
      </c>
      <c r="B7" s="18" t="s">
        <v>2</v>
      </c>
      <c r="C7" s="3" t="s">
        <v>1</v>
      </c>
      <c r="D7" s="52">
        <f>$D$4</f>
        <v>0</v>
      </c>
      <c r="E7" s="4" t="s">
        <v>4</v>
      </c>
      <c r="F7" s="2" t="s">
        <v>3</v>
      </c>
      <c r="G7" s="15">
        <f>$G$4</f>
        <v>70</v>
      </c>
      <c r="H7" s="2" t="s">
        <v>32</v>
      </c>
      <c r="I7" s="55">
        <f>D7*G7*0.85</f>
        <v>0</v>
      </c>
      <c r="J7" s="5" t="s">
        <v>4</v>
      </c>
      <c r="K7" s="9"/>
      <c r="L7" s="17"/>
      <c r="M7" s="6"/>
      <c r="N7" s="6"/>
      <c r="O7" s="9"/>
    </row>
    <row r="8" spans="1:15" ht="21" x14ac:dyDescent="0.2">
      <c r="A8" s="137"/>
      <c r="B8" s="18" t="s">
        <v>5</v>
      </c>
      <c r="C8" s="7" t="s">
        <v>1</v>
      </c>
      <c r="D8" s="53">
        <f>$D$5</f>
        <v>0</v>
      </c>
      <c r="E8" s="5" t="s">
        <v>4</v>
      </c>
      <c r="F8" s="2" t="s">
        <v>3</v>
      </c>
      <c r="G8" s="8">
        <v>7878</v>
      </c>
      <c r="H8" s="6" t="s">
        <v>7</v>
      </c>
      <c r="I8" s="56">
        <f>D8*G8</f>
        <v>0</v>
      </c>
      <c r="J8" s="5" t="s">
        <v>4</v>
      </c>
      <c r="K8" s="9"/>
      <c r="L8" s="17"/>
      <c r="M8" s="40">
        <f>ROUNDDOWN(I7+I8,0)</f>
        <v>0</v>
      </c>
      <c r="N8" s="7" t="s">
        <v>4</v>
      </c>
      <c r="O8" s="9"/>
    </row>
    <row r="9" spans="1:15" ht="11.25" customHeight="1" thickBot="1" x14ac:dyDescent="0.25">
      <c r="A9" s="138"/>
      <c r="B9" s="19"/>
      <c r="C9" s="10"/>
      <c r="D9" s="51"/>
      <c r="E9" s="11"/>
      <c r="F9" s="12"/>
      <c r="G9" s="13"/>
      <c r="H9" s="10"/>
      <c r="I9" s="57"/>
      <c r="J9" s="11"/>
      <c r="K9" s="14"/>
      <c r="L9" s="16"/>
      <c r="M9" s="10"/>
      <c r="N9" s="10"/>
      <c r="O9" s="14"/>
    </row>
    <row r="10" spans="1:15" ht="21" customHeight="1" x14ac:dyDescent="0.2">
      <c r="A10" s="137" t="s">
        <v>81</v>
      </c>
      <c r="B10" s="18" t="s">
        <v>2</v>
      </c>
      <c r="C10" s="3" t="s">
        <v>1</v>
      </c>
      <c r="D10" s="52">
        <f>$D$4</f>
        <v>0</v>
      </c>
      <c r="E10" s="4" t="s">
        <v>4</v>
      </c>
      <c r="F10" s="2" t="s">
        <v>3</v>
      </c>
      <c r="G10" s="15">
        <f>$G$4</f>
        <v>70</v>
      </c>
      <c r="H10" s="2" t="s">
        <v>32</v>
      </c>
      <c r="I10" s="55">
        <f>D10*G10*0.85</f>
        <v>0</v>
      </c>
      <c r="J10" s="5" t="s">
        <v>4</v>
      </c>
      <c r="K10" s="9"/>
      <c r="L10" s="17"/>
      <c r="M10" s="6"/>
      <c r="N10" s="6"/>
      <c r="O10" s="9"/>
    </row>
    <row r="11" spans="1:15" ht="21" x14ac:dyDescent="0.2">
      <c r="A11" s="137"/>
      <c r="B11" s="18" t="s">
        <v>5</v>
      </c>
      <c r="C11" s="7" t="s">
        <v>1</v>
      </c>
      <c r="D11" s="53">
        <f>$D$5</f>
        <v>0</v>
      </c>
      <c r="E11" s="5" t="s">
        <v>4</v>
      </c>
      <c r="F11" s="2" t="s">
        <v>3</v>
      </c>
      <c r="G11" s="8">
        <v>6882</v>
      </c>
      <c r="H11" s="6" t="s">
        <v>7</v>
      </c>
      <c r="I11" s="56">
        <f>D11*G11</f>
        <v>0</v>
      </c>
      <c r="J11" s="5" t="s">
        <v>4</v>
      </c>
      <c r="K11" s="9"/>
      <c r="L11" s="17"/>
      <c r="M11" s="40">
        <f>ROUNDDOWN(I10+I11,0)</f>
        <v>0</v>
      </c>
      <c r="N11" s="7" t="s">
        <v>4</v>
      </c>
      <c r="O11" s="9"/>
    </row>
    <row r="12" spans="1:15" ht="11.25" customHeight="1" thickBot="1" x14ac:dyDescent="0.25">
      <c r="A12" s="138"/>
      <c r="B12" s="19"/>
      <c r="C12" s="10"/>
      <c r="D12" s="51"/>
      <c r="E12" s="11"/>
      <c r="F12" s="12"/>
      <c r="G12" s="13"/>
      <c r="H12" s="10"/>
      <c r="I12" s="57"/>
      <c r="J12" s="11"/>
      <c r="K12" s="14"/>
      <c r="L12" s="16"/>
      <c r="M12" s="10"/>
      <c r="N12" s="10"/>
      <c r="O12" s="14"/>
    </row>
    <row r="13" spans="1:15" ht="21" customHeight="1" x14ac:dyDescent="0.2">
      <c r="A13" s="137" t="s">
        <v>82</v>
      </c>
      <c r="B13" s="18" t="s">
        <v>2</v>
      </c>
      <c r="C13" s="3" t="s">
        <v>1</v>
      </c>
      <c r="D13" s="52">
        <f t="shared" ref="D13" si="0">$D$4</f>
        <v>0</v>
      </c>
      <c r="E13" s="4" t="s">
        <v>4</v>
      </c>
      <c r="F13" s="2" t="s">
        <v>3</v>
      </c>
      <c r="G13" s="15">
        <f>$G$4</f>
        <v>70</v>
      </c>
      <c r="H13" s="2" t="s">
        <v>32</v>
      </c>
      <c r="I13" s="55">
        <f>D13*G13*0.85</f>
        <v>0</v>
      </c>
      <c r="J13" s="5" t="s">
        <v>4</v>
      </c>
      <c r="K13" s="9"/>
      <c r="L13" s="17"/>
      <c r="M13" s="6"/>
      <c r="N13" s="6"/>
      <c r="O13" s="9"/>
    </row>
    <row r="14" spans="1:15" ht="21" x14ac:dyDescent="0.2">
      <c r="A14" s="137"/>
      <c r="B14" s="18" t="s">
        <v>5</v>
      </c>
      <c r="C14" s="7" t="s">
        <v>1</v>
      </c>
      <c r="D14" s="53">
        <f>$D$5</f>
        <v>0</v>
      </c>
      <c r="E14" s="5" t="s">
        <v>4</v>
      </c>
      <c r="F14" s="2" t="s">
        <v>3</v>
      </c>
      <c r="G14" s="8">
        <v>7520</v>
      </c>
      <c r="H14" s="6" t="s">
        <v>7</v>
      </c>
      <c r="I14" s="56">
        <f>D14*G14</f>
        <v>0</v>
      </c>
      <c r="J14" s="5" t="s">
        <v>4</v>
      </c>
      <c r="K14" s="9"/>
      <c r="L14" s="17"/>
      <c r="M14" s="40">
        <f>ROUNDDOWN(I13+I14,0)</f>
        <v>0</v>
      </c>
      <c r="N14" s="7" t="s">
        <v>4</v>
      </c>
      <c r="O14" s="9"/>
    </row>
    <row r="15" spans="1:15" ht="11.25" customHeight="1" thickBot="1" x14ac:dyDescent="0.25">
      <c r="A15" s="138"/>
      <c r="B15" s="19"/>
      <c r="C15" s="10"/>
      <c r="D15" s="51"/>
      <c r="E15" s="11"/>
      <c r="F15" s="12"/>
      <c r="G15" s="13"/>
      <c r="H15" s="10"/>
      <c r="I15" s="57"/>
      <c r="J15" s="11"/>
      <c r="K15" s="14"/>
      <c r="L15" s="16"/>
      <c r="M15" s="10"/>
      <c r="N15" s="10"/>
      <c r="O15" s="14"/>
    </row>
    <row r="16" spans="1:15" ht="21" customHeight="1" x14ac:dyDescent="0.2">
      <c r="A16" s="137" t="s">
        <v>83</v>
      </c>
      <c r="B16" s="18" t="s">
        <v>2</v>
      </c>
      <c r="C16" s="3" t="s">
        <v>1</v>
      </c>
      <c r="D16" s="52">
        <f t="shared" ref="D16" si="1">$D$4</f>
        <v>0</v>
      </c>
      <c r="E16" s="4" t="s">
        <v>4</v>
      </c>
      <c r="F16" s="2" t="s">
        <v>3</v>
      </c>
      <c r="G16" s="15">
        <f>$G$4</f>
        <v>70</v>
      </c>
      <c r="H16" s="2" t="s">
        <v>32</v>
      </c>
      <c r="I16" s="55">
        <f>D16*G16*0.85</f>
        <v>0</v>
      </c>
      <c r="J16" s="5" t="s">
        <v>4</v>
      </c>
      <c r="K16" s="9"/>
      <c r="L16" s="17"/>
      <c r="M16" s="6"/>
      <c r="N16" s="6"/>
      <c r="O16" s="9"/>
    </row>
    <row r="17" spans="1:15" ht="21" x14ac:dyDescent="0.2">
      <c r="A17" s="137"/>
      <c r="B17" s="18" t="s">
        <v>5</v>
      </c>
      <c r="C17" s="7" t="s">
        <v>1</v>
      </c>
      <c r="D17" s="104">
        <f>$D$23</f>
        <v>0</v>
      </c>
      <c r="E17" s="5" t="s">
        <v>4</v>
      </c>
      <c r="F17" s="2" t="s">
        <v>3</v>
      </c>
      <c r="G17" s="8">
        <v>7359</v>
      </c>
      <c r="H17" s="6" t="s">
        <v>7</v>
      </c>
      <c r="I17" s="56">
        <f>D17*G17</f>
        <v>0</v>
      </c>
      <c r="J17" s="5" t="s">
        <v>4</v>
      </c>
      <c r="K17" s="9"/>
      <c r="L17" s="17"/>
      <c r="M17" s="40">
        <f>ROUNDDOWN(I16+I17,0)</f>
        <v>0</v>
      </c>
      <c r="N17" s="7" t="s">
        <v>4</v>
      </c>
      <c r="O17" s="9"/>
    </row>
    <row r="18" spans="1:15" ht="11.25" customHeight="1" thickBot="1" x14ac:dyDescent="0.25">
      <c r="A18" s="138"/>
      <c r="B18" s="19"/>
      <c r="C18" s="10"/>
      <c r="D18" s="105"/>
      <c r="E18" s="11"/>
      <c r="F18" s="12"/>
      <c r="G18" s="13"/>
      <c r="H18" s="10"/>
      <c r="I18" s="57"/>
      <c r="J18" s="11"/>
      <c r="K18" s="14"/>
      <c r="L18" s="16"/>
      <c r="M18" s="10"/>
      <c r="N18" s="10"/>
      <c r="O18" s="14"/>
    </row>
    <row r="19" spans="1:15" ht="21" customHeight="1" x14ac:dyDescent="0.2">
      <c r="A19" s="137" t="s">
        <v>84</v>
      </c>
      <c r="B19" s="18" t="s">
        <v>2</v>
      </c>
      <c r="C19" s="3" t="s">
        <v>1</v>
      </c>
      <c r="D19" s="106">
        <f t="shared" ref="D19" si="2">$D$4</f>
        <v>0</v>
      </c>
      <c r="E19" s="4" t="s">
        <v>4</v>
      </c>
      <c r="F19" s="2" t="s">
        <v>3</v>
      </c>
      <c r="G19" s="15">
        <f>$G$4</f>
        <v>70</v>
      </c>
      <c r="H19" s="2" t="s">
        <v>32</v>
      </c>
      <c r="I19" s="55">
        <f>D19*G19*0.85</f>
        <v>0</v>
      </c>
      <c r="J19" s="5" t="s">
        <v>4</v>
      </c>
      <c r="K19" s="9"/>
      <c r="L19" s="17"/>
      <c r="M19" s="6"/>
      <c r="N19" s="6"/>
      <c r="O19" s="9"/>
    </row>
    <row r="20" spans="1:15" ht="21" x14ac:dyDescent="0.2">
      <c r="A20" s="137"/>
      <c r="B20" s="18" t="s">
        <v>5</v>
      </c>
      <c r="C20" s="7" t="s">
        <v>1</v>
      </c>
      <c r="D20" s="104">
        <f>$D$23</f>
        <v>0</v>
      </c>
      <c r="E20" s="5" t="s">
        <v>4</v>
      </c>
      <c r="F20" s="2" t="s">
        <v>3</v>
      </c>
      <c r="G20" s="8">
        <v>11231</v>
      </c>
      <c r="H20" s="6" t="s">
        <v>7</v>
      </c>
      <c r="I20" s="56">
        <f>D20*G20</f>
        <v>0</v>
      </c>
      <c r="J20" s="5" t="s">
        <v>4</v>
      </c>
      <c r="K20" s="9"/>
      <c r="L20" s="17"/>
      <c r="M20" s="40">
        <f>ROUNDDOWN(I19+I20,0)</f>
        <v>0</v>
      </c>
      <c r="N20" s="7" t="s">
        <v>4</v>
      </c>
      <c r="O20" s="9"/>
    </row>
    <row r="21" spans="1:15" ht="11.25" customHeight="1" thickBot="1" x14ac:dyDescent="0.25">
      <c r="A21" s="138"/>
      <c r="B21" s="19"/>
      <c r="C21" s="10"/>
      <c r="D21" s="105"/>
      <c r="E21" s="11"/>
      <c r="F21" s="12"/>
      <c r="G21" s="13"/>
      <c r="H21" s="10"/>
      <c r="I21" s="57"/>
      <c r="J21" s="11"/>
      <c r="K21" s="14"/>
      <c r="L21" s="16"/>
      <c r="M21" s="10"/>
      <c r="N21" s="10"/>
      <c r="O21" s="14"/>
    </row>
    <row r="22" spans="1:15" ht="21" customHeight="1" x14ac:dyDescent="0.2">
      <c r="A22" s="137" t="s">
        <v>85</v>
      </c>
      <c r="B22" s="18" t="s">
        <v>2</v>
      </c>
      <c r="C22" s="3" t="s">
        <v>1</v>
      </c>
      <c r="D22" s="106">
        <f t="shared" ref="D22" si="3">$D$4</f>
        <v>0</v>
      </c>
      <c r="E22" s="4" t="s">
        <v>4</v>
      </c>
      <c r="F22" s="2" t="s">
        <v>3</v>
      </c>
      <c r="G22" s="15">
        <f>$G$4</f>
        <v>70</v>
      </c>
      <c r="H22" s="2" t="s">
        <v>32</v>
      </c>
      <c r="I22" s="55">
        <f>D22*G22*0.85</f>
        <v>0</v>
      </c>
      <c r="J22" s="5" t="s">
        <v>4</v>
      </c>
      <c r="K22" s="9"/>
      <c r="L22" s="17"/>
      <c r="M22" s="6"/>
      <c r="N22" s="6"/>
      <c r="O22" s="9"/>
    </row>
    <row r="23" spans="1:15" ht="21" x14ac:dyDescent="0.2">
      <c r="A23" s="137"/>
      <c r="B23" s="18" t="s">
        <v>5</v>
      </c>
      <c r="C23" s="7" t="s">
        <v>1</v>
      </c>
      <c r="D23" s="104">
        <f>単価表※ここの黄色セルに入力!F35</f>
        <v>0</v>
      </c>
      <c r="E23" s="5" t="s">
        <v>4</v>
      </c>
      <c r="F23" s="2" t="s">
        <v>3</v>
      </c>
      <c r="G23" s="8">
        <v>9415</v>
      </c>
      <c r="H23" s="6" t="s">
        <v>7</v>
      </c>
      <c r="I23" s="56">
        <f>D23*G23</f>
        <v>0</v>
      </c>
      <c r="J23" s="5" t="s">
        <v>4</v>
      </c>
      <c r="K23" s="9"/>
      <c r="L23" s="17"/>
      <c r="M23" s="40">
        <f>ROUNDDOWN(I22+I23,0)</f>
        <v>0</v>
      </c>
      <c r="N23" s="7" t="s">
        <v>4</v>
      </c>
      <c r="O23" s="9"/>
    </row>
    <row r="24" spans="1:15" ht="11.25" customHeight="1" thickBot="1" x14ac:dyDescent="0.25">
      <c r="A24" s="138"/>
      <c r="B24" s="19"/>
      <c r="C24" s="10"/>
      <c r="D24" s="51"/>
      <c r="E24" s="11"/>
      <c r="F24" s="12"/>
      <c r="G24" s="13"/>
      <c r="H24" s="10"/>
      <c r="I24" s="57"/>
      <c r="J24" s="11"/>
      <c r="K24" s="14"/>
      <c r="L24" s="16"/>
      <c r="M24" s="10"/>
      <c r="N24" s="10"/>
      <c r="O24" s="14"/>
    </row>
    <row r="25" spans="1:15" ht="21" customHeight="1" x14ac:dyDescent="0.2">
      <c r="A25" s="137" t="s">
        <v>86</v>
      </c>
      <c r="B25" s="18" t="s">
        <v>2</v>
      </c>
      <c r="C25" s="3" t="s">
        <v>1</v>
      </c>
      <c r="D25" s="52">
        <f t="shared" ref="D25:D28" si="4">$D$4</f>
        <v>0</v>
      </c>
      <c r="E25" s="4" t="s">
        <v>4</v>
      </c>
      <c r="F25" s="2" t="s">
        <v>3</v>
      </c>
      <c r="G25" s="15">
        <f>$G$4</f>
        <v>70</v>
      </c>
      <c r="H25" s="2" t="s">
        <v>32</v>
      </c>
      <c r="I25" s="55">
        <f>D25*G25*0.85</f>
        <v>0</v>
      </c>
      <c r="J25" s="5" t="s">
        <v>4</v>
      </c>
      <c r="K25" s="9"/>
      <c r="L25" s="17"/>
      <c r="M25" s="6"/>
      <c r="N25" s="6"/>
      <c r="O25" s="9"/>
    </row>
    <row r="26" spans="1:15" ht="21" x14ac:dyDescent="0.2">
      <c r="A26" s="137"/>
      <c r="B26" s="18" t="s">
        <v>5</v>
      </c>
      <c r="C26" s="7" t="s">
        <v>1</v>
      </c>
      <c r="D26" s="53">
        <f>$D$5</f>
        <v>0</v>
      </c>
      <c r="E26" s="5" t="s">
        <v>4</v>
      </c>
      <c r="F26" s="2" t="s">
        <v>3</v>
      </c>
      <c r="G26" s="8">
        <v>8095</v>
      </c>
      <c r="H26" s="6" t="s">
        <v>7</v>
      </c>
      <c r="I26" s="56">
        <f>D26*G26</f>
        <v>0</v>
      </c>
      <c r="J26" s="5" t="s">
        <v>4</v>
      </c>
      <c r="K26" s="9"/>
      <c r="L26" s="17"/>
      <c r="M26" s="40">
        <f>ROUNDDOWN(I25+I26,0)</f>
        <v>0</v>
      </c>
      <c r="N26" s="7" t="s">
        <v>4</v>
      </c>
      <c r="O26" s="9"/>
    </row>
    <row r="27" spans="1:15" ht="11.25" customHeight="1" thickBot="1" x14ac:dyDescent="0.25">
      <c r="A27" s="138"/>
      <c r="B27" s="19"/>
      <c r="C27" s="10"/>
      <c r="D27" s="51"/>
      <c r="E27" s="11"/>
      <c r="F27" s="12"/>
      <c r="G27" s="13"/>
      <c r="H27" s="10"/>
      <c r="I27" s="57"/>
      <c r="J27" s="11"/>
      <c r="K27" s="14"/>
      <c r="L27" s="16"/>
      <c r="M27" s="10"/>
      <c r="N27" s="10"/>
      <c r="O27" s="14"/>
    </row>
    <row r="28" spans="1:15" ht="21" customHeight="1" x14ac:dyDescent="0.2">
      <c r="A28" s="137" t="s">
        <v>87</v>
      </c>
      <c r="B28" s="18" t="s">
        <v>2</v>
      </c>
      <c r="C28" s="3" t="s">
        <v>1</v>
      </c>
      <c r="D28" s="52">
        <f t="shared" si="4"/>
        <v>0</v>
      </c>
      <c r="E28" s="4" t="s">
        <v>4</v>
      </c>
      <c r="F28" s="2" t="s">
        <v>3</v>
      </c>
      <c r="G28" s="15">
        <f>$G$4</f>
        <v>70</v>
      </c>
      <c r="H28" s="2" t="s">
        <v>32</v>
      </c>
      <c r="I28" s="55">
        <f>D28*G28*0.85</f>
        <v>0</v>
      </c>
      <c r="J28" s="5" t="s">
        <v>4</v>
      </c>
      <c r="K28" s="9"/>
      <c r="L28" s="17"/>
      <c r="M28" s="6"/>
      <c r="N28" s="6"/>
      <c r="O28" s="9"/>
    </row>
    <row r="29" spans="1:15" ht="21" x14ac:dyDescent="0.2">
      <c r="A29" s="137"/>
      <c r="B29" s="18" t="s">
        <v>6</v>
      </c>
      <c r="C29" s="7" t="s">
        <v>1</v>
      </c>
      <c r="D29" s="53">
        <f>$D$5</f>
        <v>0</v>
      </c>
      <c r="E29" s="5" t="s">
        <v>4</v>
      </c>
      <c r="F29" s="2" t="s">
        <v>3</v>
      </c>
      <c r="G29" s="8">
        <v>7006</v>
      </c>
      <c r="H29" s="6" t="s">
        <v>7</v>
      </c>
      <c r="I29" s="56">
        <f>D29*G29</f>
        <v>0</v>
      </c>
      <c r="J29" s="5" t="s">
        <v>4</v>
      </c>
      <c r="K29" s="9"/>
      <c r="L29" s="17"/>
      <c r="M29" s="40">
        <f>ROUNDDOWN(I28+I29,0)</f>
        <v>0</v>
      </c>
      <c r="N29" s="7" t="s">
        <v>4</v>
      </c>
      <c r="O29" s="9"/>
    </row>
    <row r="30" spans="1:15" ht="11.25" customHeight="1" thickBot="1" x14ac:dyDescent="0.25">
      <c r="A30" s="138"/>
      <c r="B30" s="19"/>
      <c r="C30" s="10"/>
      <c r="D30" s="51"/>
      <c r="E30" s="11"/>
      <c r="F30" s="12"/>
      <c r="G30" s="13"/>
      <c r="H30" s="10"/>
      <c r="I30" s="57"/>
      <c r="J30" s="11"/>
      <c r="K30" s="14"/>
      <c r="L30" s="16"/>
      <c r="M30" s="10"/>
      <c r="N30" s="10"/>
      <c r="O30" s="14"/>
    </row>
    <row r="31" spans="1:15" ht="21" customHeight="1" x14ac:dyDescent="0.2">
      <c r="A31" s="137" t="s">
        <v>88</v>
      </c>
      <c r="B31" s="18" t="s">
        <v>2</v>
      </c>
      <c r="C31" s="3" t="s">
        <v>1</v>
      </c>
      <c r="D31" s="52">
        <f t="shared" ref="D31" si="5">$D$4</f>
        <v>0</v>
      </c>
      <c r="E31" s="4" t="s">
        <v>4</v>
      </c>
      <c r="F31" s="2" t="s">
        <v>3</v>
      </c>
      <c r="G31" s="15">
        <f>$G$4</f>
        <v>70</v>
      </c>
      <c r="H31" s="2" t="s">
        <v>32</v>
      </c>
      <c r="I31" s="55">
        <f>D31*G31*0.85</f>
        <v>0</v>
      </c>
      <c r="J31" s="5" t="s">
        <v>4</v>
      </c>
      <c r="K31" s="9"/>
      <c r="L31" s="17"/>
      <c r="M31" s="6"/>
      <c r="N31" s="6"/>
      <c r="O31" s="9"/>
    </row>
    <row r="32" spans="1:15" ht="21" x14ac:dyDescent="0.2">
      <c r="A32" s="137"/>
      <c r="B32" s="18" t="s">
        <v>6</v>
      </c>
      <c r="C32" s="7" t="s">
        <v>1</v>
      </c>
      <c r="D32" s="53">
        <f t="shared" ref="D32" si="6">$D$5</f>
        <v>0</v>
      </c>
      <c r="E32" s="5" t="s">
        <v>4</v>
      </c>
      <c r="F32" s="2" t="s">
        <v>3</v>
      </c>
      <c r="G32" s="8">
        <v>7314</v>
      </c>
      <c r="H32" s="6" t="s">
        <v>7</v>
      </c>
      <c r="I32" s="56">
        <f>D32*G32</f>
        <v>0</v>
      </c>
      <c r="J32" s="5" t="s">
        <v>4</v>
      </c>
      <c r="K32" s="9"/>
      <c r="L32" s="17"/>
      <c r="M32" s="40">
        <f>ROUNDDOWN(I31+I32,0)</f>
        <v>0</v>
      </c>
      <c r="N32" s="7" t="s">
        <v>4</v>
      </c>
      <c r="O32" s="9"/>
    </row>
    <row r="33" spans="1:16" ht="11.25" customHeight="1" thickBot="1" x14ac:dyDescent="0.25">
      <c r="A33" s="138"/>
      <c r="B33" s="19"/>
      <c r="C33" s="10"/>
      <c r="D33" s="51"/>
      <c r="E33" s="11"/>
      <c r="F33" s="12"/>
      <c r="G33" s="13"/>
      <c r="H33" s="10"/>
      <c r="I33" s="57"/>
      <c r="J33" s="11"/>
      <c r="K33" s="14"/>
      <c r="L33" s="16"/>
      <c r="M33" s="10"/>
      <c r="N33" s="10"/>
      <c r="O33" s="14"/>
    </row>
    <row r="34" spans="1:16" ht="21" customHeight="1" x14ac:dyDescent="0.2">
      <c r="A34" s="137" t="s">
        <v>89</v>
      </c>
      <c r="B34" s="18" t="s">
        <v>2</v>
      </c>
      <c r="C34" s="3" t="s">
        <v>1</v>
      </c>
      <c r="D34" s="52">
        <f t="shared" ref="D34" si="7">$D$4</f>
        <v>0</v>
      </c>
      <c r="E34" s="4" t="s">
        <v>4</v>
      </c>
      <c r="F34" s="2" t="s">
        <v>3</v>
      </c>
      <c r="G34" s="15">
        <f>$G$4</f>
        <v>70</v>
      </c>
      <c r="H34" s="2" t="s">
        <v>32</v>
      </c>
      <c r="I34" s="55">
        <f>D34*G34*0.85</f>
        <v>0</v>
      </c>
      <c r="J34" s="5" t="s">
        <v>4</v>
      </c>
      <c r="K34" s="9"/>
      <c r="L34" s="17"/>
      <c r="M34" s="6"/>
      <c r="N34" s="6"/>
      <c r="O34" s="9"/>
    </row>
    <row r="35" spans="1:16" ht="21" x14ac:dyDescent="0.2">
      <c r="A35" s="137"/>
      <c r="B35" s="18" t="s">
        <v>6</v>
      </c>
      <c r="C35" s="7" t="s">
        <v>1</v>
      </c>
      <c r="D35" s="53">
        <f t="shared" ref="D35" si="8">$D$5</f>
        <v>0</v>
      </c>
      <c r="E35" s="5" t="s">
        <v>4</v>
      </c>
      <c r="F35" s="2" t="s">
        <v>3</v>
      </c>
      <c r="G35" s="8">
        <v>7599</v>
      </c>
      <c r="H35" s="6" t="s">
        <v>7</v>
      </c>
      <c r="I35" s="56">
        <f>D35*G35</f>
        <v>0</v>
      </c>
      <c r="J35" s="5" t="s">
        <v>4</v>
      </c>
      <c r="K35" s="9"/>
      <c r="L35" s="17"/>
      <c r="M35" s="40">
        <f>ROUNDDOWN(I34+I35,0)</f>
        <v>0</v>
      </c>
      <c r="N35" s="7" t="s">
        <v>4</v>
      </c>
      <c r="O35" s="9"/>
    </row>
    <row r="36" spans="1:16" ht="11.25" customHeight="1" thickBot="1" x14ac:dyDescent="0.25">
      <c r="A36" s="138"/>
      <c r="B36" s="19"/>
      <c r="C36" s="10"/>
      <c r="D36" s="51"/>
      <c r="E36" s="11"/>
      <c r="F36" s="12"/>
      <c r="G36" s="13"/>
      <c r="H36" s="10"/>
      <c r="I36" s="57"/>
      <c r="J36" s="11"/>
      <c r="K36" s="14"/>
      <c r="L36" s="16"/>
      <c r="M36" s="10"/>
      <c r="N36" s="10"/>
      <c r="O36" s="14"/>
    </row>
    <row r="37" spans="1:16" ht="21" customHeight="1" x14ac:dyDescent="0.2">
      <c r="A37" s="136" t="s">
        <v>90</v>
      </c>
      <c r="B37" s="92" t="s">
        <v>2</v>
      </c>
      <c r="C37" s="93" t="s">
        <v>1</v>
      </c>
      <c r="D37" s="94">
        <f t="shared" ref="D37" si="9">$D$4</f>
        <v>0</v>
      </c>
      <c r="E37" s="95" t="s">
        <v>4</v>
      </c>
      <c r="F37" s="96" t="s">
        <v>3</v>
      </c>
      <c r="G37" s="97">
        <f>$G$4</f>
        <v>70</v>
      </c>
      <c r="H37" s="96" t="s">
        <v>32</v>
      </c>
      <c r="I37" s="98">
        <f>D37*G37*0.85</f>
        <v>0</v>
      </c>
      <c r="J37" s="99" t="s">
        <v>4</v>
      </c>
      <c r="K37" s="100"/>
      <c r="L37" s="101"/>
      <c r="M37" s="102"/>
      <c r="N37" s="102"/>
      <c r="O37" s="100"/>
    </row>
    <row r="38" spans="1:16" ht="21" x14ac:dyDescent="0.2">
      <c r="A38" s="137"/>
      <c r="B38" s="18" t="s">
        <v>5</v>
      </c>
      <c r="C38" s="7" t="s">
        <v>1</v>
      </c>
      <c r="D38" s="53">
        <f t="shared" ref="D38" si="10">$D$5</f>
        <v>0</v>
      </c>
      <c r="E38" s="5" t="s">
        <v>4</v>
      </c>
      <c r="F38" s="2" t="s">
        <v>3</v>
      </c>
      <c r="G38" s="8">
        <v>9669</v>
      </c>
      <c r="H38" s="6" t="s">
        <v>7</v>
      </c>
      <c r="I38" s="56">
        <f>D38*G38</f>
        <v>0</v>
      </c>
      <c r="J38" s="5" t="s">
        <v>4</v>
      </c>
      <c r="K38" s="9"/>
      <c r="L38" s="17"/>
      <c r="M38" s="40">
        <f>ROUNDDOWN(I37+I38,0)</f>
        <v>0</v>
      </c>
      <c r="N38" s="7" t="s">
        <v>4</v>
      </c>
      <c r="O38" s="9"/>
    </row>
    <row r="39" spans="1:16" ht="11.25" customHeight="1" thickBot="1" x14ac:dyDescent="0.25">
      <c r="A39" s="138"/>
      <c r="B39" s="19"/>
      <c r="C39" s="10"/>
      <c r="D39" s="51"/>
      <c r="E39" s="11"/>
      <c r="F39" s="12"/>
      <c r="G39" s="13"/>
      <c r="H39" s="10"/>
      <c r="I39" s="57"/>
      <c r="J39" s="11"/>
      <c r="K39" s="14"/>
      <c r="L39" s="16"/>
      <c r="M39" s="10"/>
      <c r="N39" s="10"/>
      <c r="O39" s="14"/>
    </row>
    <row r="40" spans="1:16" ht="21" customHeight="1" x14ac:dyDescent="0.15">
      <c r="A40" s="103"/>
      <c r="B40" s="103"/>
      <c r="C40" s="103"/>
      <c r="D40" s="103"/>
      <c r="E40" s="103"/>
      <c r="F40" s="2"/>
      <c r="G40" s="15"/>
      <c r="H40" s="2"/>
      <c r="I40" s="58"/>
      <c r="J40" s="41"/>
      <c r="K40" s="6"/>
      <c r="L40" s="6"/>
      <c r="M40" s="6"/>
      <c r="N40" s="6"/>
      <c r="O40" s="6"/>
      <c r="P40" s="6"/>
    </row>
    <row r="41" spans="1:16" ht="9" customHeight="1" x14ac:dyDescent="0.2">
      <c r="A41" s="42"/>
      <c r="B41" s="43"/>
      <c r="C41" s="6"/>
      <c r="D41" s="54"/>
      <c r="E41" s="41"/>
      <c r="F41" s="2"/>
      <c r="G41" s="8"/>
      <c r="H41" s="6"/>
      <c r="I41" s="58"/>
      <c r="J41" s="41"/>
      <c r="K41" s="6"/>
      <c r="L41" s="6"/>
      <c r="M41" s="6"/>
      <c r="N41" s="6"/>
      <c r="O41" s="6"/>
    </row>
    <row r="42" spans="1:16" ht="27" customHeight="1" thickBot="1" x14ac:dyDescent="0.25">
      <c r="A42" s="42"/>
      <c r="B42" s="43"/>
      <c r="C42" s="6"/>
      <c r="D42" s="54"/>
      <c r="E42" s="41"/>
      <c r="F42" s="2"/>
      <c r="G42" s="73"/>
      <c r="H42" s="6"/>
      <c r="I42" s="140" t="s">
        <v>65</v>
      </c>
      <c r="J42" s="140"/>
      <c r="K42" s="140"/>
      <c r="L42" s="140"/>
      <c r="M42" s="45">
        <f>M5+M8+M11+M14+M17+M20+M23+M26+M29+M32+M35+M38</f>
        <v>0</v>
      </c>
      <c r="N42" s="44" t="s">
        <v>4</v>
      </c>
      <c r="O42" s="6"/>
    </row>
    <row r="43" spans="1:16" ht="6" customHeight="1" thickTop="1" x14ac:dyDescent="0.2">
      <c r="A43" s="42"/>
      <c r="B43" s="43"/>
      <c r="C43" s="6"/>
      <c r="D43" s="54"/>
      <c r="E43" s="41"/>
      <c r="F43" s="2"/>
      <c r="G43" s="8"/>
      <c r="H43" s="6"/>
      <c r="I43" s="58"/>
      <c r="J43" s="41"/>
      <c r="K43" s="6"/>
      <c r="L43" s="6"/>
      <c r="M43" s="6"/>
      <c r="N43" s="6"/>
      <c r="O43" s="6"/>
    </row>
    <row r="44" spans="1:16" ht="19.5" customHeight="1" x14ac:dyDescent="0.15">
      <c r="A44" s="139" t="s">
        <v>33</v>
      </c>
      <c r="B44" s="139"/>
      <c r="C44" s="139"/>
      <c r="D44" s="139"/>
      <c r="E44" s="139"/>
      <c r="F44" s="139"/>
      <c r="G44" s="139"/>
      <c r="H44" s="139"/>
      <c r="I44" s="139"/>
      <c r="J44" s="139"/>
      <c r="K44" s="139"/>
      <c r="L44" s="139"/>
      <c r="M44" s="139"/>
    </row>
  </sheetData>
  <sheetProtection algorithmName="SHA-512" hashValue="G8mfqNdXxGg50Ndnqy9XezOLzfK59Z5tT8IjmssqoAn8SyDREiH+8OmvqYvYaGe9KN9t7G1/Ux6wjUH77lRR5g==" saltValue="4gQoVS4++73gk/jrhG402Q==" spinCount="100000" sheet="1" objects="1" scenarios="1" selectLockedCells="1" selectUnlockedCells="1"/>
  <mergeCells count="18">
    <mergeCell ref="A44:M44"/>
    <mergeCell ref="A4:A6"/>
    <mergeCell ref="A7:A9"/>
    <mergeCell ref="A10:A12"/>
    <mergeCell ref="A13:A15"/>
    <mergeCell ref="A16:A18"/>
    <mergeCell ref="I42:L42"/>
    <mergeCell ref="A19:A21"/>
    <mergeCell ref="A22:A24"/>
    <mergeCell ref="A25:A27"/>
    <mergeCell ref="A28:A30"/>
    <mergeCell ref="A31:A33"/>
    <mergeCell ref="A34:A36"/>
    <mergeCell ref="J1:K1"/>
    <mergeCell ref="M1:O1"/>
    <mergeCell ref="B3:K3"/>
    <mergeCell ref="L3:O3"/>
    <mergeCell ref="A37:A39"/>
  </mergeCells>
  <phoneticPr fontId="9"/>
  <pageMargins left="0.47244094488188981" right="0.19685039370078741" top="0.23622047244094491" bottom="0.23622047244094491" header="0.31496062992125984" footer="0.31496062992125984"/>
  <pageSetup paperSize="9" scale="7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O44"/>
  <sheetViews>
    <sheetView topLeftCell="A10" zoomScaleNormal="100" workbookViewId="0">
      <selection activeCell="G38" sqref="G38"/>
    </sheetView>
  </sheetViews>
  <sheetFormatPr defaultRowHeight="13.5" x14ac:dyDescent="0.15"/>
  <cols>
    <col min="1" max="1" width="19.125" customWidth="1"/>
    <col min="2" max="2" width="4.375" customWidth="1"/>
    <col min="3" max="3" width="3.375" bestFit="1" customWidth="1"/>
    <col min="4" max="4" width="12.875" style="48" customWidth="1"/>
    <col min="5" max="6" width="3.375" bestFit="1" customWidth="1"/>
    <col min="7" max="7" width="7.875" customWidth="1"/>
    <col min="8" max="8" width="14.75" customWidth="1"/>
    <col min="9" max="9" width="15.125" style="48" customWidth="1"/>
    <col min="10" max="10" width="2.75" style="72" customWidth="1"/>
    <col min="11" max="11" width="3.5" customWidth="1"/>
    <col min="12" max="12" width="2.375" customWidth="1"/>
    <col min="13" max="13" width="15.625" customWidth="1"/>
    <col min="14" max="14" width="3.125" customWidth="1"/>
    <col min="15" max="15" width="1.375" customWidth="1"/>
  </cols>
  <sheetData>
    <row r="1" spans="1:15" ht="19.5" customHeight="1" x14ac:dyDescent="0.15">
      <c r="J1" s="131"/>
      <c r="K1" s="131"/>
      <c r="L1" s="71"/>
      <c r="M1" s="132" t="s">
        <v>31</v>
      </c>
      <c r="N1" s="132"/>
      <c r="O1" s="132"/>
    </row>
    <row r="2" spans="1:15" ht="22.5" customHeight="1" thickBot="1" x14ac:dyDescent="0.2">
      <c r="A2" s="20" t="s">
        <v>53</v>
      </c>
    </row>
    <row r="3" spans="1:15" ht="22.5" customHeight="1" thickBot="1" x14ac:dyDescent="0.2">
      <c r="A3" s="1" t="s">
        <v>0</v>
      </c>
      <c r="B3" s="133" t="s">
        <v>29</v>
      </c>
      <c r="C3" s="134"/>
      <c r="D3" s="134"/>
      <c r="E3" s="134"/>
      <c r="F3" s="134"/>
      <c r="G3" s="134"/>
      <c r="H3" s="134"/>
      <c r="I3" s="134"/>
      <c r="J3" s="134"/>
      <c r="K3" s="135"/>
      <c r="L3" s="133" t="s">
        <v>30</v>
      </c>
      <c r="M3" s="134"/>
      <c r="N3" s="134"/>
      <c r="O3" s="135"/>
    </row>
    <row r="4" spans="1:15" ht="21" customHeight="1" x14ac:dyDescent="0.2">
      <c r="A4" s="137" t="s">
        <v>79</v>
      </c>
      <c r="B4" s="18" t="s">
        <v>2</v>
      </c>
      <c r="C4" s="3" t="s">
        <v>1</v>
      </c>
      <c r="D4" s="49">
        <f>単価表※ここの黄色セルに入力!F26</f>
        <v>0</v>
      </c>
      <c r="E4" s="4" t="s">
        <v>4</v>
      </c>
      <c r="F4" s="2" t="s">
        <v>3</v>
      </c>
      <c r="G4" s="15">
        <v>107</v>
      </c>
      <c r="H4" s="2" t="s">
        <v>63</v>
      </c>
      <c r="I4" s="55">
        <f>D4*G4*0.85</f>
        <v>0</v>
      </c>
      <c r="J4" s="5" t="s">
        <v>4</v>
      </c>
      <c r="K4" s="9"/>
      <c r="L4" s="17"/>
      <c r="M4" s="6"/>
      <c r="N4" s="6"/>
      <c r="O4" s="9"/>
    </row>
    <row r="5" spans="1:15" ht="21" x14ac:dyDescent="0.2">
      <c r="A5" s="137"/>
      <c r="B5" s="18" t="s">
        <v>5</v>
      </c>
      <c r="C5" s="7" t="s">
        <v>1</v>
      </c>
      <c r="D5" s="50">
        <f>単価表※ここの黄色セルに入力!F31</f>
        <v>0</v>
      </c>
      <c r="E5" s="5" t="s">
        <v>4</v>
      </c>
      <c r="F5" s="2" t="s">
        <v>3</v>
      </c>
      <c r="G5" s="8">
        <v>1239</v>
      </c>
      <c r="H5" s="6" t="s">
        <v>7</v>
      </c>
      <c r="I5" s="56">
        <f>D5*G5</f>
        <v>0</v>
      </c>
      <c r="J5" s="5" t="s">
        <v>4</v>
      </c>
      <c r="K5" s="9"/>
      <c r="L5" s="17"/>
      <c r="M5" s="40">
        <f>ROUNDDOWN(I4+I5,0)</f>
        <v>0</v>
      </c>
      <c r="N5" s="7" t="s">
        <v>4</v>
      </c>
      <c r="O5" s="9"/>
    </row>
    <row r="6" spans="1:15" ht="11.25" customHeight="1" thickBot="1" x14ac:dyDescent="0.25">
      <c r="A6" s="138"/>
      <c r="B6" s="19"/>
      <c r="C6" s="10"/>
      <c r="D6" s="51"/>
      <c r="E6" s="11"/>
      <c r="F6" s="12"/>
      <c r="G6" s="13"/>
      <c r="H6" s="10"/>
      <c r="I6" s="57"/>
      <c r="J6" s="11"/>
      <c r="K6" s="14"/>
      <c r="L6" s="16"/>
      <c r="M6" s="10"/>
      <c r="N6" s="10"/>
      <c r="O6" s="14"/>
    </row>
    <row r="7" spans="1:15" ht="21" customHeight="1" x14ac:dyDescent="0.2">
      <c r="A7" s="137" t="s">
        <v>80</v>
      </c>
      <c r="B7" s="18" t="s">
        <v>2</v>
      </c>
      <c r="C7" s="3" t="s">
        <v>1</v>
      </c>
      <c r="D7" s="52">
        <f>$D$4</f>
        <v>0</v>
      </c>
      <c r="E7" s="4" t="s">
        <v>4</v>
      </c>
      <c r="F7" s="2" t="s">
        <v>3</v>
      </c>
      <c r="G7" s="15">
        <f>$G$4</f>
        <v>107</v>
      </c>
      <c r="H7" s="2" t="s">
        <v>62</v>
      </c>
      <c r="I7" s="55">
        <f>D7*G7*0.85</f>
        <v>0</v>
      </c>
      <c r="J7" s="5" t="s">
        <v>4</v>
      </c>
      <c r="K7" s="9"/>
      <c r="L7" s="17"/>
      <c r="M7" s="6"/>
      <c r="N7" s="6"/>
      <c r="O7" s="9"/>
    </row>
    <row r="8" spans="1:15" ht="21" x14ac:dyDescent="0.2">
      <c r="A8" s="137"/>
      <c r="B8" s="18" t="s">
        <v>5</v>
      </c>
      <c r="C8" s="7" t="s">
        <v>1</v>
      </c>
      <c r="D8" s="53">
        <f>$D$5</f>
        <v>0</v>
      </c>
      <c r="E8" s="5" t="s">
        <v>4</v>
      </c>
      <c r="F8" s="2" t="s">
        <v>3</v>
      </c>
      <c r="G8" s="8">
        <v>1488</v>
      </c>
      <c r="H8" s="6" t="s">
        <v>7</v>
      </c>
      <c r="I8" s="56">
        <f>D8*G8</f>
        <v>0</v>
      </c>
      <c r="J8" s="5" t="s">
        <v>4</v>
      </c>
      <c r="K8" s="9"/>
      <c r="L8" s="17"/>
      <c r="M8" s="40">
        <f>ROUNDDOWN(I7+I8,0)</f>
        <v>0</v>
      </c>
      <c r="N8" s="7" t="s">
        <v>4</v>
      </c>
      <c r="O8" s="9"/>
    </row>
    <row r="9" spans="1:15" ht="11.25" customHeight="1" thickBot="1" x14ac:dyDescent="0.25">
      <c r="A9" s="138"/>
      <c r="B9" s="19"/>
      <c r="C9" s="10"/>
      <c r="D9" s="51"/>
      <c r="E9" s="11"/>
      <c r="F9" s="12"/>
      <c r="G9" s="13"/>
      <c r="H9" s="10"/>
      <c r="I9" s="57"/>
      <c r="J9" s="11"/>
      <c r="K9" s="14"/>
      <c r="L9" s="16"/>
      <c r="M9" s="10"/>
      <c r="N9" s="10"/>
      <c r="O9" s="14"/>
    </row>
    <row r="10" spans="1:15" ht="21" customHeight="1" x14ac:dyDescent="0.2">
      <c r="A10" s="137" t="s">
        <v>81</v>
      </c>
      <c r="B10" s="18" t="s">
        <v>2</v>
      </c>
      <c r="C10" s="3" t="s">
        <v>1</v>
      </c>
      <c r="D10" s="52">
        <f>$D$4</f>
        <v>0</v>
      </c>
      <c r="E10" s="4" t="s">
        <v>4</v>
      </c>
      <c r="F10" s="2" t="s">
        <v>3</v>
      </c>
      <c r="G10" s="15">
        <f>$G$4</f>
        <v>107</v>
      </c>
      <c r="H10" s="2" t="s">
        <v>62</v>
      </c>
      <c r="I10" s="55">
        <f>D10*G10*0.85</f>
        <v>0</v>
      </c>
      <c r="J10" s="5" t="s">
        <v>4</v>
      </c>
      <c r="K10" s="9"/>
      <c r="L10" s="17"/>
      <c r="M10" s="6"/>
      <c r="N10" s="6"/>
      <c r="O10" s="9"/>
    </row>
    <row r="11" spans="1:15" ht="21" x14ac:dyDescent="0.2">
      <c r="A11" s="137"/>
      <c r="B11" s="18" t="s">
        <v>5</v>
      </c>
      <c r="C11" s="7" t="s">
        <v>1</v>
      </c>
      <c r="D11" s="53">
        <f>$D$5</f>
        <v>0</v>
      </c>
      <c r="E11" s="5" t="s">
        <v>4</v>
      </c>
      <c r="F11" s="2" t="s">
        <v>3</v>
      </c>
      <c r="G11" s="8">
        <v>1483</v>
      </c>
      <c r="H11" s="6" t="s">
        <v>7</v>
      </c>
      <c r="I11" s="56">
        <f>D11*G11</f>
        <v>0</v>
      </c>
      <c r="J11" s="5" t="s">
        <v>4</v>
      </c>
      <c r="K11" s="9"/>
      <c r="L11" s="17"/>
      <c r="M11" s="40">
        <f>ROUNDDOWN(I10+I11,0)</f>
        <v>0</v>
      </c>
      <c r="N11" s="7" t="s">
        <v>4</v>
      </c>
      <c r="O11" s="9"/>
    </row>
    <row r="12" spans="1:15" ht="11.25" customHeight="1" thickBot="1" x14ac:dyDescent="0.25">
      <c r="A12" s="138"/>
      <c r="B12" s="19"/>
      <c r="C12" s="10"/>
      <c r="D12" s="51"/>
      <c r="E12" s="11"/>
      <c r="F12" s="12"/>
      <c r="G12" s="13"/>
      <c r="H12" s="10"/>
      <c r="I12" s="57"/>
      <c r="J12" s="11"/>
      <c r="K12" s="14"/>
      <c r="L12" s="16"/>
      <c r="M12" s="10"/>
      <c r="N12" s="10"/>
      <c r="O12" s="14"/>
    </row>
    <row r="13" spans="1:15" ht="21" customHeight="1" x14ac:dyDescent="0.2">
      <c r="A13" s="137" t="s">
        <v>82</v>
      </c>
      <c r="B13" s="18" t="s">
        <v>2</v>
      </c>
      <c r="C13" s="3" t="s">
        <v>1</v>
      </c>
      <c r="D13" s="52">
        <f t="shared" ref="D13" si="0">$D$4</f>
        <v>0</v>
      </c>
      <c r="E13" s="4" t="s">
        <v>4</v>
      </c>
      <c r="F13" s="2" t="s">
        <v>3</v>
      </c>
      <c r="G13" s="15">
        <f>$G$4</f>
        <v>107</v>
      </c>
      <c r="H13" s="2" t="s">
        <v>62</v>
      </c>
      <c r="I13" s="55">
        <f>D13*G13*0.85</f>
        <v>0</v>
      </c>
      <c r="J13" s="5" t="s">
        <v>4</v>
      </c>
      <c r="K13" s="9"/>
      <c r="L13" s="17"/>
      <c r="M13" s="6"/>
      <c r="N13" s="6"/>
      <c r="O13" s="9"/>
    </row>
    <row r="14" spans="1:15" ht="21" x14ac:dyDescent="0.2">
      <c r="A14" s="137"/>
      <c r="B14" s="18" t="s">
        <v>5</v>
      </c>
      <c r="C14" s="7" t="s">
        <v>1</v>
      </c>
      <c r="D14" s="53">
        <f>$D$5</f>
        <v>0</v>
      </c>
      <c r="E14" s="5" t="s">
        <v>4</v>
      </c>
      <c r="F14" s="2" t="s">
        <v>3</v>
      </c>
      <c r="G14" s="8">
        <v>1316</v>
      </c>
      <c r="H14" s="6" t="s">
        <v>7</v>
      </c>
      <c r="I14" s="56">
        <f>D14*G14</f>
        <v>0</v>
      </c>
      <c r="J14" s="5" t="s">
        <v>4</v>
      </c>
      <c r="K14" s="9"/>
      <c r="L14" s="17"/>
      <c r="M14" s="40">
        <f>ROUNDDOWN(I13+I14,0)</f>
        <v>0</v>
      </c>
      <c r="N14" s="7" t="s">
        <v>4</v>
      </c>
      <c r="O14" s="9"/>
    </row>
    <row r="15" spans="1:15" ht="11.25" customHeight="1" thickBot="1" x14ac:dyDescent="0.25">
      <c r="A15" s="138"/>
      <c r="B15" s="19"/>
      <c r="C15" s="10"/>
      <c r="D15" s="51"/>
      <c r="E15" s="11"/>
      <c r="F15" s="12"/>
      <c r="G15" s="13"/>
      <c r="H15" s="10"/>
      <c r="I15" s="57"/>
      <c r="J15" s="11"/>
      <c r="K15" s="14"/>
      <c r="L15" s="16"/>
      <c r="M15" s="10"/>
      <c r="N15" s="10"/>
      <c r="O15" s="14"/>
    </row>
    <row r="16" spans="1:15" ht="21" customHeight="1" x14ac:dyDescent="0.2">
      <c r="A16" s="137" t="s">
        <v>83</v>
      </c>
      <c r="B16" s="18" t="s">
        <v>2</v>
      </c>
      <c r="C16" s="3" t="s">
        <v>1</v>
      </c>
      <c r="D16" s="52">
        <f t="shared" ref="D16" si="1">$D$4</f>
        <v>0</v>
      </c>
      <c r="E16" s="4" t="s">
        <v>4</v>
      </c>
      <c r="F16" s="2" t="s">
        <v>3</v>
      </c>
      <c r="G16" s="15">
        <f>$G$4</f>
        <v>107</v>
      </c>
      <c r="H16" s="2" t="s">
        <v>62</v>
      </c>
      <c r="I16" s="55">
        <f>D16*G16*0.85</f>
        <v>0</v>
      </c>
      <c r="J16" s="5" t="s">
        <v>4</v>
      </c>
      <c r="K16" s="9"/>
      <c r="L16" s="17"/>
      <c r="M16" s="6"/>
      <c r="N16" s="6"/>
      <c r="O16" s="9"/>
    </row>
    <row r="17" spans="1:15" ht="21" x14ac:dyDescent="0.2">
      <c r="A17" s="137"/>
      <c r="B17" s="18" t="s">
        <v>5</v>
      </c>
      <c r="C17" s="7" t="s">
        <v>1</v>
      </c>
      <c r="D17" s="104">
        <f>$D$23</f>
        <v>0</v>
      </c>
      <c r="E17" s="5" t="s">
        <v>4</v>
      </c>
      <c r="F17" s="2" t="s">
        <v>3</v>
      </c>
      <c r="G17" s="8">
        <v>1519</v>
      </c>
      <c r="H17" s="6" t="s">
        <v>7</v>
      </c>
      <c r="I17" s="56">
        <f>D17*G17</f>
        <v>0</v>
      </c>
      <c r="J17" s="5" t="s">
        <v>4</v>
      </c>
      <c r="K17" s="9"/>
      <c r="L17" s="17"/>
      <c r="M17" s="40">
        <f>ROUNDDOWN(I16+I17,0)</f>
        <v>0</v>
      </c>
      <c r="N17" s="7" t="s">
        <v>4</v>
      </c>
      <c r="O17" s="9"/>
    </row>
    <row r="18" spans="1:15" ht="11.25" customHeight="1" thickBot="1" x14ac:dyDescent="0.25">
      <c r="A18" s="138"/>
      <c r="B18" s="19"/>
      <c r="C18" s="10"/>
      <c r="D18" s="105"/>
      <c r="E18" s="11"/>
      <c r="F18" s="12"/>
      <c r="G18" s="13"/>
      <c r="H18" s="10"/>
      <c r="I18" s="57"/>
      <c r="J18" s="11"/>
      <c r="K18" s="14"/>
      <c r="L18" s="16"/>
      <c r="M18" s="10"/>
      <c r="N18" s="10"/>
      <c r="O18" s="14"/>
    </row>
    <row r="19" spans="1:15" ht="21" customHeight="1" x14ac:dyDescent="0.2">
      <c r="A19" s="137" t="s">
        <v>84</v>
      </c>
      <c r="B19" s="18" t="s">
        <v>2</v>
      </c>
      <c r="C19" s="3" t="s">
        <v>1</v>
      </c>
      <c r="D19" s="106">
        <f t="shared" ref="D19" si="2">$D$4</f>
        <v>0</v>
      </c>
      <c r="E19" s="4" t="s">
        <v>4</v>
      </c>
      <c r="F19" s="2" t="s">
        <v>3</v>
      </c>
      <c r="G19" s="15">
        <f>$G$4</f>
        <v>107</v>
      </c>
      <c r="H19" s="2" t="s">
        <v>62</v>
      </c>
      <c r="I19" s="55">
        <f>D19*G19*0.85</f>
        <v>0</v>
      </c>
      <c r="J19" s="5" t="s">
        <v>4</v>
      </c>
      <c r="K19" s="9"/>
      <c r="L19" s="17"/>
      <c r="M19" s="6"/>
      <c r="N19" s="6"/>
      <c r="O19" s="9"/>
    </row>
    <row r="20" spans="1:15" ht="21" x14ac:dyDescent="0.2">
      <c r="A20" s="137"/>
      <c r="B20" s="18" t="s">
        <v>5</v>
      </c>
      <c r="C20" s="7" t="s">
        <v>1</v>
      </c>
      <c r="D20" s="104">
        <f>$D$23</f>
        <v>0</v>
      </c>
      <c r="E20" s="5" t="s">
        <v>4</v>
      </c>
      <c r="F20" s="2" t="s">
        <v>3</v>
      </c>
      <c r="G20" s="8">
        <v>1872</v>
      </c>
      <c r="H20" s="6" t="s">
        <v>7</v>
      </c>
      <c r="I20" s="56">
        <f>D20*G20</f>
        <v>0</v>
      </c>
      <c r="J20" s="5" t="s">
        <v>4</v>
      </c>
      <c r="K20" s="9"/>
      <c r="L20" s="17"/>
      <c r="M20" s="40">
        <f>ROUNDDOWN(I19+I20,0)</f>
        <v>0</v>
      </c>
      <c r="N20" s="7" t="s">
        <v>4</v>
      </c>
      <c r="O20" s="9"/>
    </row>
    <row r="21" spans="1:15" ht="11.25" customHeight="1" thickBot="1" x14ac:dyDescent="0.25">
      <c r="A21" s="138"/>
      <c r="B21" s="19"/>
      <c r="C21" s="10"/>
      <c r="D21" s="105"/>
      <c r="E21" s="11"/>
      <c r="F21" s="12"/>
      <c r="G21" s="13"/>
      <c r="H21" s="10"/>
      <c r="I21" s="57"/>
      <c r="J21" s="11"/>
      <c r="K21" s="14"/>
      <c r="L21" s="16"/>
      <c r="M21" s="10"/>
      <c r="N21" s="10"/>
      <c r="O21" s="14"/>
    </row>
    <row r="22" spans="1:15" ht="21" customHeight="1" x14ac:dyDescent="0.2">
      <c r="A22" s="137" t="s">
        <v>85</v>
      </c>
      <c r="B22" s="18" t="s">
        <v>2</v>
      </c>
      <c r="C22" s="3" t="s">
        <v>1</v>
      </c>
      <c r="D22" s="106">
        <f t="shared" ref="D22" si="3">$D$4</f>
        <v>0</v>
      </c>
      <c r="E22" s="4" t="s">
        <v>4</v>
      </c>
      <c r="F22" s="2" t="s">
        <v>3</v>
      </c>
      <c r="G22" s="15">
        <f>$G$4</f>
        <v>107</v>
      </c>
      <c r="H22" s="2" t="s">
        <v>62</v>
      </c>
      <c r="I22" s="55">
        <f>D22*G22*0.85</f>
        <v>0</v>
      </c>
      <c r="J22" s="5" t="s">
        <v>4</v>
      </c>
      <c r="K22" s="9"/>
      <c r="L22" s="17"/>
      <c r="M22" s="6"/>
      <c r="N22" s="6"/>
      <c r="O22" s="9"/>
    </row>
    <row r="23" spans="1:15" ht="21" x14ac:dyDescent="0.2">
      <c r="A23" s="137"/>
      <c r="B23" s="18" t="s">
        <v>5</v>
      </c>
      <c r="C23" s="7" t="s">
        <v>1</v>
      </c>
      <c r="D23" s="104">
        <f>単価表※ここの黄色セルに入力!F35</f>
        <v>0</v>
      </c>
      <c r="E23" s="5" t="s">
        <v>4</v>
      </c>
      <c r="F23" s="2" t="s">
        <v>3</v>
      </c>
      <c r="G23" s="8">
        <v>1798</v>
      </c>
      <c r="H23" s="6" t="s">
        <v>7</v>
      </c>
      <c r="I23" s="56">
        <f>D23*G23</f>
        <v>0</v>
      </c>
      <c r="J23" s="5" t="s">
        <v>4</v>
      </c>
      <c r="K23" s="9"/>
      <c r="L23" s="17"/>
      <c r="M23" s="40">
        <f>ROUNDDOWN(I22+I23,0)</f>
        <v>0</v>
      </c>
      <c r="N23" s="7" t="s">
        <v>4</v>
      </c>
      <c r="O23" s="9"/>
    </row>
    <row r="24" spans="1:15" ht="11.25" customHeight="1" thickBot="1" x14ac:dyDescent="0.25">
      <c r="A24" s="138"/>
      <c r="B24" s="19"/>
      <c r="C24" s="10"/>
      <c r="D24" s="105"/>
      <c r="E24" s="11"/>
      <c r="F24" s="12"/>
      <c r="G24" s="13"/>
      <c r="H24" s="10"/>
      <c r="I24" s="57"/>
      <c r="J24" s="11"/>
      <c r="K24" s="14"/>
      <c r="L24" s="16"/>
      <c r="M24" s="10"/>
      <c r="N24" s="10"/>
      <c r="O24" s="14"/>
    </row>
    <row r="25" spans="1:15" ht="21" customHeight="1" x14ac:dyDescent="0.2">
      <c r="A25" s="137" t="s">
        <v>86</v>
      </c>
      <c r="B25" s="18" t="s">
        <v>2</v>
      </c>
      <c r="C25" s="3" t="s">
        <v>1</v>
      </c>
      <c r="D25" s="52">
        <f t="shared" ref="D25:D28" si="4">$D$4</f>
        <v>0</v>
      </c>
      <c r="E25" s="4" t="s">
        <v>4</v>
      </c>
      <c r="F25" s="2" t="s">
        <v>3</v>
      </c>
      <c r="G25" s="15">
        <f>$G$4</f>
        <v>107</v>
      </c>
      <c r="H25" s="2" t="s">
        <v>62</v>
      </c>
      <c r="I25" s="55">
        <f>D25*G25*0.85</f>
        <v>0</v>
      </c>
      <c r="J25" s="5" t="s">
        <v>4</v>
      </c>
      <c r="K25" s="9"/>
      <c r="L25" s="17"/>
      <c r="M25" s="6"/>
      <c r="N25" s="6"/>
      <c r="O25" s="9"/>
    </row>
    <row r="26" spans="1:15" ht="21" x14ac:dyDescent="0.2">
      <c r="A26" s="137"/>
      <c r="B26" s="18" t="s">
        <v>5</v>
      </c>
      <c r="C26" s="7" t="s">
        <v>1</v>
      </c>
      <c r="D26" s="53">
        <f>$D$5</f>
        <v>0</v>
      </c>
      <c r="E26" s="5" t="s">
        <v>4</v>
      </c>
      <c r="F26" s="2" t="s">
        <v>3</v>
      </c>
      <c r="G26" s="8">
        <v>1751</v>
      </c>
      <c r="H26" s="6" t="s">
        <v>7</v>
      </c>
      <c r="I26" s="56">
        <f>D26*G26</f>
        <v>0</v>
      </c>
      <c r="J26" s="5" t="s">
        <v>4</v>
      </c>
      <c r="K26" s="9"/>
      <c r="L26" s="17"/>
      <c r="M26" s="40">
        <f>ROUNDDOWN(I25+I26,0)</f>
        <v>0</v>
      </c>
      <c r="N26" s="7" t="s">
        <v>4</v>
      </c>
      <c r="O26" s="9"/>
    </row>
    <row r="27" spans="1:15" ht="11.25" customHeight="1" thickBot="1" x14ac:dyDescent="0.25">
      <c r="A27" s="138"/>
      <c r="B27" s="19"/>
      <c r="C27" s="10"/>
      <c r="D27" s="51"/>
      <c r="E27" s="11"/>
      <c r="F27" s="12"/>
      <c r="G27" s="13"/>
      <c r="H27" s="10"/>
      <c r="I27" s="57"/>
      <c r="J27" s="11"/>
      <c r="K27" s="14"/>
      <c r="L27" s="16"/>
      <c r="M27" s="10"/>
      <c r="N27" s="10"/>
      <c r="O27" s="14"/>
    </row>
    <row r="28" spans="1:15" ht="21" customHeight="1" x14ac:dyDescent="0.2">
      <c r="A28" s="137" t="s">
        <v>87</v>
      </c>
      <c r="B28" s="18" t="s">
        <v>2</v>
      </c>
      <c r="C28" s="3" t="s">
        <v>1</v>
      </c>
      <c r="D28" s="52">
        <f t="shared" si="4"/>
        <v>0</v>
      </c>
      <c r="E28" s="4" t="s">
        <v>4</v>
      </c>
      <c r="F28" s="2" t="s">
        <v>3</v>
      </c>
      <c r="G28" s="15">
        <f>$G$4</f>
        <v>107</v>
      </c>
      <c r="H28" s="2" t="s">
        <v>62</v>
      </c>
      <c r="I28" s="55">
        <f>D28*G28*0.85</f>
        <v>0</v>
      </c>
      <c r="J28" s="5" t="s">
        <v>4</v>
      </c>
      <c r="K28" s="9"/>
      <c r="L28" s="17"/>
      <c r="M28" s="6"/>
      <c r="N28" s="6"/>
      <c r="O28" s="9"/>
    </row>
    <row r="29" spans="1:15" ht="21" x14ac:dyDescent="0.2">
      <c r="A29" s="137"/>
      <c r="B29" s="18" t="s">
        <v>6</v>
      </c>
      <c r="C29" s="7" t="s">
        <v>1</v>
      </c>
      <c r="D29" s="53">
        <f>$D$5</f>
        <v>0</v>
      </c>
      <c r="E29" s="5" t="s">
        <v>4</v>
      </c>
      <c r="F29" s="2" t="s">
        <v>3</v>
      </c>
      <c r="G29" s="8">
        <v>1426</v>
      </c>
      <c r="H29" s="6" t="s">
        <v>7</v>
      </c>
      <c r="I29" s="56">
        <f>D29*G29</f>
        <v>0</v>
      </c>
      <c r="J29" s="5" t="s">
        <v>4</v>
      </c>
      <c r="K29" s="9"/>
      <c r="L29" s="17"/>
      <c r="M29" s="40">
        <f>ROUNDDOWN(I28+I29,0)</f>
        <v>0</v>
      </c>
      <c r="N29" s="7" t="s">
        <v>4</v>
      </c>
      <c r="O29" s="9"/>
    </row>
    <row r="30" spans="1:15" ht="11.25" customHeight="1" thickBot="1" x14ac:dyDescent="0.25">
      <c r="A30" s="138"/>
      <c r="B30" s="19"/>
      <c r="C30" s="10"/>
      <c r="D30" s="51"/>
      <c r="E30" s="11"/>
      <c r="F30" s="12"/>
      <c r="G30" s="13"/>
      <c r="H30" s="10"/>
      <c r="I30" s="57"/>
      <c r="J30" s="11"/>
      <c r="K30" s="14"/>
      <c r="L30" s="16"/>
      <c r="M30" s="10"/>
      <c r="N30" s="10"/>
      <c r="O30" s="14"/>
    </row>
    <row r="31" spans="1:15" ht="21" customHeight="1" x14ac:dyDescent="0.2">
      <c r="A31" s="137" t="s">
        <v>88</v>
      </c>
      <c r="B31" s="18" t="s">
        <v>2</v>
      </c>
      <c r="C31" s="3" t="s">
        <v>1</v>
      </c>
      <c r="D31" s="52">
        <f t="shared" ref="D31" si="5">$D$4</f>
        <v>0</v>
      </c>
      <c r="E31" s="4" t="s">
        <v>4</v>
      </c>
      <c r="F31" s="2" t="s">
        <v>3</v>
      </c>
      <c r="G31" s="15">
        <f>$G$4</f>
        <v>107</v>
      </c>
      <c r="H31" s="2" t="s">
        <v>62</v>
      </c>
      <c r="I31" s="55">
        <f>D31*G31*0.85</f>
        <v>0</v>
      </c>
      <c r="J31" s="5" t="s">
        <v>4</v>
      </c>
      <c r="K31" s="9"/>
      <c r="L31" s="17"/>
      <c r="M31" s="6"/>
      <c r="N31" s="6"/>
      <c r="O31" s="9"/>
    </row>
    <row r="32" spans="1:15" ht="21" x14ac:dyDescent="0.2">
      <c r="A32" s="137"/>
      <c r="B32" s="18" t="s">
        <v>6</v>
      </c>
      <c r="C32" s="7" t="s">
        <v>1</v>
      </c>
      <c r="D32" s="53">
        <f t="shared" ref="D32" si="6">$D$5</f>
        <v>0</v>
      </c>
      <c r="E32" s="5" t="s">
        <v>4</v>
      </c>
      <c r="F32" s="2" t="s">
        <v>3</v>
      </c>
      <c r="G32" s="8">
        <v>1472</v>
      </c>
      <c r="H32" s="6" t="s">
        <v>7</v>
      </c>
      <c r="I32" s="56">
        <f>D32*G32</f>
        <v>0</v>
      </c>
      <c r="J32" s="5" t="s">
        <v>4</v>
      </c>
      <c r="K32" s="9"/>
      <c r="L32" s="17"/>
      <c r="M32" s="40">
        <f>ROUNDDOWN(I31+I32,0)</f>
        <v>0</v>
      </c>
      <c r="N32" s="7" t="s">
        <v>4</v>
      </c>
      <c r="O32" s="9"/>
    </row>
    <row r="33" spans="1:15" ht="11.25" customHeight="1" thickBot="1" x14ac:dyDescent="0.25">
      <c r="A33" s="138"/>
      <c r="B33" s="19"/>
      <c r="C33" s="10"/>
      <c r="D33" s="51"/>
      <c r="E33" s="11"/>
      <c r="F33" s="12"/>
      <c r="G33" s="13"/>
      <c r="H33" s="10"/>
      <c r="I33" s="57"/>
      <c r="J33" s="11"/>
      <c r="K33" s="14"/>
      <c r="L33" s="16"/>
      <c r="M33" s="10"/>
      <c r="N33" s="10"/>
      <c r="O33" s="14"/>
    </row>
    <row r="34" spans="1:15" ht="21" customHeight="1" x14ac:dyDescent="0.2">
      <c r="A34" s="137" t="s">
        <v>89</v>
      </c>
      <c r="B34" s="18" t="s">
        <v>2</v>
      </c>
      <c r="C34" s="3" t="s">
        <v>1</v>
      </c>
      <c r="D34" s="52">
        <f t="shared" ref="D34" si="7">$D$4</f>
        <v>0</v>
      </c>
      <c r="E34" s="4" t="s">
        <v>4</v>
      </c>
      <c r="F34" s="2" t="s">
        <v>3</v>
      </c>
      <c r="G34" s="15">
        <f>$G$4</f>
        <v>107</v>
      </c>
      <c r="H34" s="2" t="s">
        <v>62</v>
      </c>
      <c r="I34" s="55">
        <f>D34*G34*0.85</f>
        <v>0</v>
      </c>
      <c r="J34" s="5" t="s">
        <v>4</v>
      </c>
      <c r="K34" s="9"/>
      <c r="L34" s="17"/>
      <c r="M34" s="6"/>
      <c r="N34" s="6"/>
      <c r="O34" s="9"/>
    </row>
    <row r="35" spans="1:15" ht="21" x14ac:dyDescent="0.2">
      <c r="A35" s="137"/>
      <c r="B35" s="18" t="s">
        <v>6</v>
      </c>
      <c r="C35" s="7" t="s">
        <v>1</v>
      </c>
      <c r="D35" s="53">
        <f t="shared" ref="D35" si="8">$D$5</f>
        <v>0</v>
      </c>
      <c r="E35" s="5" t="s">
        <v>4</v>
      </c>
      <c r="F35" s="2" t="s">
        <v>3</v>
      </c>
      <c r="G35" s="8">
        <v>1486</v>
      </c>
      <c r="H35" s="6" t="s">
        <v>7</v>
      </c>
      <c r="I35" s="56">
        <f>D35*G35</f>
        <v>0</v>
      </c>
      <c r="J35" s="5" t="s">
        <v>4</v>
      </c>
      <c r="K35" s="9"/>
      <c r="L35" s="17"/>
      <c r="M35" s="40">
        <f>ROUNDDOWN(I34+I35,0)</f>
        <v>0</v>
      </c>
      <c r="N35" s="7" t="s">
        <v>4</v>
      </c>
      <c r="O35" s="9"/>
    </row>
    <row r="36" spans="1:15" ht="11.25" customHeight="1" thickBot="1" x14ac:dyDescent="0.25">
      <c r="A36" s="138"/>
      <c r="B36" s="19"/>
      <c r="C36" s="10"/>
      <c r="D36" s="51"/>
      <c r="E36" s="11"/>
      <c r="F36" s="12"/>
      <c r="G36" s="13"/>
      <c r="H36" s="10"/>
      <c r="I36" s="57"/>
      <c r="J36" s="11"/>
      <c r="K36" s="14"/>
      <c r="L36" s="16"/>
      <c r="M36" s="10"/>
      <c r="N36" s="10"/>
      <c r="O36" s="14"/>
    </row>
    <row r="37" spans="1:15" ht="21" customHeight="1" x14ac:dyDescent="0.2">
      <c r="A37" s="136" t="s">
        <v>90</v>
      </c>
      <c r="B37" s="92" t="s">
        <v>2</v>
      </c>
      <c r="C37" s="93" t="s">
        <v>1</v>
      </c>
      <c r="D37" s="94">
        <f t="shared" ref="D37" si="9">$D$4</f>
        <v>0</v>
      </c>
      <c r="E37" s="95" t="s">
        <v>4</v>
      </c>
      <c r="F37" s="96" t="s">
        <v>3</v>
      </c>
      <c r="G37" s="97">
        <f>$G$4</f>
        <v>107</v>
      </c>
      <c r="H37" s="96" t="s">
        <v>62</v>
      </c>
      <c r="I37" s="98">
        <f>D37*G37*0.85</f>
        <v>0</v>
      </c>
      <c r="J37" s="99" t="s">
        <v>4</v>
      </c>
      <c r="K37" s="100"/>
      <c r="L37" s="101"/>
      <c r="M37" s="102"/>
      <c r="N37" s="102"/>
      <c r="O37" s="100"/>
    </row>
    <row r="38" spans="1:15" ht="21" x14ac:dyDescent="0.2">
      <c r="A38" s="137"/>
      <c r="B38" s="18" t="s">
        <v>5</v>
      </c>
      <c r="C38" s="7" t="s">
        <v>1</v>
      </c>
      <c r="D38" s="53">
        <f t="shared" ref="D38" si="10">$D$5</f>
        <v>0</v>
      </c>
      <c r="E38" s="5" t="s">
        <v>4</v>
      </c>
      <c r="F38" s="2" t="s">
        <v>3</v>
      </c>
      <c r="G38" s="8">
        <v>1443</v>
      </c>
      <c r="H38" s="6" t="s">
        <v>7</v>
      </c>
      <c r="I38" s="56">
        <f>D38*G38</f>
        <v>0</v>
      </c>
      <c r="J38" s="5" t="s">
        <v>4</v>
      </c>
      <c r="K38" s="9"/>
      <c r="L38" s="17"/>
      <c r="M38" s="40">
        <f>ROUNDDOWN(I37+I38,0)</f>
        <v>0</v>
      </c>
      <c r="N38" s="7" t="s">
        <v>4</v>
      </c>
      <c r="O38" s="9"/>
    </row>
    <row r="39" spans="1:15" ht="11.25" customHeight="1" thickBot="1" x14ac:dyDescent="0.25">
      <c r="A39" s="138"/>
      <c r="B39" s="19"/>
      <c r="C39" s="10"/>
      <c r="D39" s="51"/>
      <c r="E39" s="11"/>
      <c r="F39" s="12"/>
      <c r="G39" s="13"/>
      <c r="H39" s="10"/>
      <c r="I39" s="57"/>
      <c r="J39" s="11"/>
      <c r="K39" s="14"/>
      <c r="L39" s="16"/>
      <c r="M39" s="10"/>
      <c r="N39" s="10"/>
      <c r="O39" s="14"/>
    </row>
    <row r="40" spans="1:15" ht="21" customHeight="1" x14ac:dyDescent="0.15">
      <c r="A40" s="103"/>
      <c r="B40" s="103"/>
      <c r="C40" s="103"/>
      <c r="D40" s="103"/>
      <c r="E40" s="91"/>
      <c r="F40" s="2"/>
      <c r="G40" s="15"/>
      <c r="H40" s="2"/>
      <c r="I40" s="58"/>
      <c r="J40" s="41"/>
      <c r="K40" s="6"/>
      <c r="L40" s="6"/>
      <c r="M40" s="6"/>
      <c r="N40" s="6"/>
      <c r="O40" s="6"/>
    </row>
    <row r="41" spans="1:15" ht="9" customHeight="1" x14ac:dyDescent="0.2">
      <c r="A41" s="42"/>
      <c r="B41" s="43"/>
      <c r="C41" s="6"/>
      <c r="D41" s="54"/>
      <c r="E41" s="41"/>
      <c r="F41" s="2"/>
      <c r="G41" s="8"/>
      <c r="H41" s="6"/>
      <c r="I41" s="58"/>
      <c r="J41" s="41"/>
      <c r="K41" s="6"/>
      <c r="L41" s="6"/>
      <c r="M41" s="6"/>
      <c r="N41" s="6"/>
      <c r="O41" s="6"/>
    </row>
    <row r="42" spans="1:15" ht="27" customHeight="1" thickBot="1" x14ac:dyDescent="0.25">
      <c r="A42" s="42"/>
      <c r="B42" s="43"/>
      <c r="C42" s="6"/>
      <c r="D42" s="54"/>
      <c r="E42" s="41"/>
      <c r="F42" s="2"/>
      <c r="G42" s="73"/>
      <c r="H42" s="6"/>
      <c r="I42" s="140" t="s">
        <v>65</v>
      </c>
      <c r="J42" s="140"/>
      <c r="K42" s="140"/>
      <c r="L42" s="140"/>
      <c r="M42" s="45">
        <f>M5+M8+M11+M14+M17+M20+M23+M26+M29+M32+M35+M38</f>
        <v>0</v>
      </c>
      <c r="N42" s="44" t="s">
        <v>4</v>
      </c>
      <c r="O42" s="6"/>
    </row>
    <row r="43" spans="1:15" ht="6" customHeight="1" thickTop="1" x14ac:dyDescent="0.2">
      <c r="A43" s="42"/>
      <c r="B43" s="43"/>
      <c r="C43" s="6"/>
      <c r="D43" s="54"/>
      <c r="E43" s="41"/>
      <c r="F43" s="2"/>
      <c r="G43" s="8"/>
      <c r="H43" s="6"/>
      <c r="I43" s="58"/>
      <c r="J43" s="41"/>
      <c r="K43" s="6"/>
      <c r="L43" s="6"/>
      <c r="M43" s="6"/>
      <c r="N43" s="6"/>
      <c r="O43" s="6"/>
    </row>
    <row r="44" spans="1:15" ht="19.5" customHeight="1" x14ac:dyDescent="0.15">
      <c r="A44" s="139" t="s">
        <v>33</v>
      </c>
      <c r="B44" s="139"/>
      <c r="C44" s="139"/>
      <c r="D44" s="139"/>
      <c r="E44" s="139"/>
      <c r="F44" s="139"/>
      <c r="G44" s="139"/>
      <c r="H44" s="139"/>
      <c r="I44" s="139"/>
      <c r="J44" s="139"/>
      <c r="K44" s="139"/>
      <c r="L44" s="139"/>
      <c r="M44" s="139"/>
    </row>
  </sheetData>
  <sheetProtection algorithmName="SHA-512" hashValue="hqduKsfLFogiibII1O3ke1l0032QeRPQarUf/4IHYcGyLGgw/qEZnH/25J0tirGsPRnnsWkHFcwBwMl1I6AQGw==" saltValue="A08RW5+SU+8fc66WtBUk7g==" spinCount="100000" sheet="1" objects="1" scenarios="1" selectLockedCells="1" selectUnlockedCells="1"/>
  <mergeCells count="18">
    <mergeCell ref="A44:M44"/>
    <mergeCell ref="A10:A12"/>
    <mergeCell ref="A13:A15"/>
    <mergeCell ref="A16:A18"/>
    <mergeCell ref="A19:A21"/>
    <mergeCell ref="A22:A24"/>
    <mergeCell ref="A25:A27"/>
    <mergeCell ref="A28:A30"/>
    <mergeCell ref="A31:A33"/>
    <mergeCell ref="A34:A36"/>
    <mergeCell ref="A37:A39"/>
    <mergeCell ref="I42:L42"/>
    <mergeCell ref="A7:A9"/>
    <mergeCell ref="J1:K1"/>
    <mergeCell ref="M1:O1"/>
    <mergeCell ref="B3:K3"/>
    <mergeCell ref="L3:O3"/>
    <mergeCell ref="A4:A6"/>
  </mergeCells>
  <phoneticPr fontId="9"/>
  <pageMargins left="0.47244094488188981" right="0.19685039370078741" top="0.23622047244094491" bottom="0.23622047244094491" header="0.31496062992125984" footer="0.31496062992125984"/>
  <pageSetup paperSize="9" scale="7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O44"/>
  <sheetViews>
    <sheetView topLeftCell="A27" zoomScaleNormal="100" workbookViewId="0">
      <selection activeCell="G43" sqref="G43"/>
    </sheetView>
  </sheetViews>
  <sheetFormatPr defaultRowHeight="13.5" x14ac:dyDescent="0.15"/>
  <cols>
    <col min="1" max="1" width="19.125" customWidth="1"/>
    <col min="2" max="2" width="4.375" customWidth="1"/>
    <col min="3" max="3" width="3.375" bestFit="1" customWidth="1"/>
    <col min="4" max="4" width="12.875" style="48" customWidth="1"/>
    <col min="5" max="6" width="3.375" bestFit="1" customWidth="1"/>
    <col min="7" max="7" width="7.875" customWidth="1"/>
    <col min="8" max="8" width="14.75" customWidth="1"/>
    <col min="9" max="9" width="15.125" style="48" customWidth="1"/>
    <col min="10" max="10" width="2.75" style="72" customWidth="1"/>
    <col min="11" max="11" width="3.5" customWidth="1"/>
    <col min="12" max="12" width="2.375" customWidth="1"/>
    <col min="13" max="13" width="15.625" customWidth="1"/>
    <col min="14" max="14" width="3.125" customWidth="1"/>
    <col min="15" max="15" width="1.375" customWidth="1"/>
  </cols>
  <sheetData>
    <row r="1" spans="1:15" ht="19.5" customHeight="1" x14ac:dyDescent="0.15">
      <c r="J1" s="131"/>
      <c r="K1" s="131"/>
      <c r="L1" s="71"/>
      <c r="M1" s="132" t="s">
        <v>31</v>
      </c>
      <c r="N1" s="132"/>
      <c r="O1" s="132"/>
    </row>
    <row r="2" spans="1:15" ht="22.5" customHeight="1" thickBot="1" x14ac:dyDescent="0.2">
      <c r="A2" s="20" t="s">
        <v>54</v>
      </c>
    </row>
    <row r="3" spans="1:15" ht="22.5" customHeight="1" thickBot="1" x14ac:dyDescent="0.2">
      <c r="A3" s="1" t="s">
        <v>0</v>
      </c>
      <c r="B3" s="133" t="s">
        <v>29</v>
      </c>
      <c r="C3" s="134"/>
      <c r="D3" s="134"/>
      <c r="E3" s="134"/>
      <c r="F3" s="134"/>
      <c r="G3" s="134"/>
      <c r="H3" s="134"/>
      <c r="I3" s="134"/>
      <c r="J3" s="134"/>
      <c r="K3" s="135"/>
      <c r="L3" s="133" t="s">
        <v>30</v>
      </c>
      <c r="M3" s="134"/>
      <c r="N3" s="134"/>
      <c r="O3" s="135"/>
    </row>
    <row r="4" spans="1:15" ht="21" customHeight="1" x14ac:dyDescent="0.2">
      <c r="A4" s="137" t="s">
        <v>79</v>
      </c>
      <c r="B4" s="18" t="s">
        <v>2</v>
      </c>
      <c r="C4" s="3" t="s">
        <v>1</v>
      </c>
      <c r="D4" s="49">
        <f>単価表※ここの黄色セルに入力!F26</f>
        <v>0</v>
      </c>
      <c r="E4" s="4" t="s">
        <v>4</v>
      </c>
      <c r="F4" s="2" t="s">
        <v>3</v>
      </c>
      <c r="G4" s="15">
        <v>79</v>
      </c>
      <c r="H4" s="2" t="s">
        <v>32</v>
      </c>
      <c r="I4" s="55">
        <f>D4*G4*0.85</f>
        <v>0</v>
      </c>
      <c r="J4" s="5" t="s">
        <v>4</v>
      </c>
      <c r="K4" s="9"/>
      <c r="L4" s="17"/>
      <c r="M4" s="6"/>
      <c r="N4" s="6"/>
      <c r="O4" s="9"/>
    </row>
    <row r="5" spans="1:15" ht="21" x14ac:dyDescent="0.2">
      <c r="A5" s="137"/>
      <c r="B5" s="18" t="s">
        <v>5</v>
      </c>
      <c r="C5" s="7" t="s">
        <v>1</v>
      </c>
      <c r="D5" s="50">
        <f>単価表※ここの黄色セルに入力!F31</f>
        <v>0</v>
      </c>
      <c r="E5" s="5" t="s">
        <v>4</v>
      </c>
      <c r="F5" s="2" t="s">
        <v>3</v>
      </c>
      <c r="G5" s="8">
        <v>1303</v>
      </c>
      <c r="H5" s="6" t="s">
        <v>7</v>
      </c>
      <c r="I5" s="56">
        <f>D5*G5</f>
        <v>0</v>
      </c>
      <c r="J5" s="5" t="s">
        <v>4</v>
      </c>
      <c r="K5" s="9"/>
      <c r="L5" s="17"/>
      <c r="M5" s="40">
        <f>ROUNDDOWN(I4+I5,0)</f>
        <v>0</v>
      </c>
      <c r="N5" s="7" t="s">
        <v>4</v>
      </c>
      <c r="O5" s="9"/>
    </row>
    <row r="6" spans="1:15" ht="11.25" customHeight="1" thickBot="1" x14ac:dyDescent="0.25">
      <c r="A6" s="138"/>
      <c r="B6" s="19"/>
      <c r="C6" s="10"/>
      <c r="D6" s="51"/>
      <c r="E6" s="11"/>
      <c r="F6" s="12"/>
      <c r="G6" s="13"/>
      <c r="H6" s="10"/>
      <c r="I6" s="57"/>
      <c r="J6" s="11"/>
      <c r="K6" s="14"/>
      <c r="L6" s="16"/>
      <c r="M6" s="10"/>
      <c r="N6" s="10"/>
      <c r="O6" s="14"/>
    </row>
    <row r="7" spans="1:15" ht="21" customHeight="1" x14ac:dyDescent="0.2">
      <c r="A7" s="137" t="s">
        <v>80</v>
      </c>
      <c r="B7" s="18" t="s">
        <v>2</v>
      </c>
      <c r="C7" s="3" t="s">
        <v>1</v>
      </c>
      <c r="D7" s="52">
        <f>$D$4</f>
        <v>0</v>
      </c>
      <c r="E7" s="4" t="s">
        <v>4</v>
      </c>
      <c r="F7" s="2" t="s">
        <v>3</v>
      </c>
      <c r="G7" s="15">
        <f>$G$4</f>
        <v>79</v>
      </c>
      <c r="H7" s="2" t="s">
        <v>62</v>
      </c>
      <c r="I7" s="55">
        <f>D7*G7*0.85</f>
        <v>0</v>
      </c>
      <c r="J7" s="5" t="s">
        <v>4</v>
      </c>
      <c r="K7" s="9"/>
      <c r="L7" s="17"/>
      <c r="M7" s="6"/>
      <c r="N7" s="6"/>
      <c r="O7" s="9"/>
    </row>
    <row r="8" spans="1:15" ht="21" x14ac:dyDescent="0.2">
      <c r="A8" s="137"/>
      <c r="B8" s="18" t="s">
        <v>5</v>
      </c>
      <c r="C8" s="7" t="s">
        <v>1</v>
      </c>
      <c r="D8" s="53">
        <f>$D$5</f>
        <v>0</v>
      </c>
      <c r="E8" s="5" t="s">
        <v>4</v>
      </c>
      <c r="F8" s="2" t="s">
        <v>3</v>
      </c>
      <c r="G8" s="8">
        <v>1626</v>
      </c>
      <c r="H8" s="6" t="s">
        <v>7</v>
      </c>
      <c r="I8" s="56">
        <f>D8*G8</f>
        <v>0</v>
      </c>
      <c r="J8" s="5" t="s">
        <v>4</v>
      </c>
      <c r="K8" s="9"/>
      <c r="L8" s="17"/>
      <c r="M8" s="40">
        <f>ROUNDDOWN(I7+I8,0)</f>
        <v>0</v>
      </c>
      <c r="N8" s="7" t="s">
        <v>4</v>
      </c>
      <c r="O8" s="9"/>
    </row>
    <row r="9" spans="1:15" ht="11.25" customHeight="1" thickBot="1" x14ac:dyDescent="0.25">
      <c r="A9" s="138"/>
      <c r="B9" s="19"/>
      <c r="C9" s="10"/>
      <c r="D9" s="51"/>
      <c r="E9" s="11"/>
      <c r="F9" s="12"/>
      <c r="G9" s="13"/>
      <c r="H9" s="10"/>
      <c r="I9" s="57"/>
      <c r="J9" s="11"/>
      <c r="K9" s="14"/>
      <c r="L9" s="16"/>
      <c r="M9" s="10"/>
      <c r="N9" s="10"/>
      <c r="O9" s="14"/>
    </row>
    <row r="10" spans="1:15" ht="21" customHeight="1" x14ac:dyDescent="0.2">
      <c r="A10" s="137" t="s">
        <v>81</v>
      </c>
      <c r="B10" s="18" t="s">
        <v>2</v>
      </c>
      <c r="C10" s="3" t="s">
        <v>1</v>
      </c>
      <c r="D10" s="52">
        <f>$D$4</f>
        <v>0</v>
      </c>
      <c r="E10" s="4" t="s">
        <v>4</v>
      </c>
      <c r="F10" s="2" t="s">
        <v>3</v>
      </c>
      <c r="G10" s="15">
        <f>$G$4</f>
        <v>79</v>
      </c>
      <c r="H10" s="2" t="s">
        <v>62</v>
      </c>
      <c r="I10" s="55">
        <f>D10*G10*0.85</f>
        <v>0</v>
      </c>
      <c r="J10" s="5" t="s">
        <v>4</v>
      </c>
      <c r="K10" s="9"/>
      <c r="L10" s="17"/>
      <c r="M10" s="6"/>
      <c r="N10" s="6"/>
      <c r="O10" s="9"/>
    </row>
    <row r="11" spans="1:15" ht="21" x14ac:dyDescent="0.2">
      <c r="A11" s="137"/>
      <c r="B11" s="18" t="s">
        <v>5</v>
      </c>
      <c r="C11" s="7" t="s">
        <v>1</v>
      </c>
      <c r="D11" s="53">
        <f>$D$5</f>
        <v>0</v>
      </c>
      <c r="E11" s="5" t="s">
        <v>4</v>
      </c>
      <c r="F11" s="2" t="s">
        <v>3</v>
      </c>
      <c r="G11" s="8">
        <v>3456</v>
      </c>
      <c r="H11" s="6" t="s">
        <v>7</v>
      </c>
      <c r="I11" s="56">
        <f>D11*G11</f>
        <v>0</v>
      </c>
      <c r="J11" s="5" t="s">
        <v>4</v>
      </c>
      <c r="K11" s="9"/>
      <c r="L11" s="17"/>
      <c r="M11" s="40">
        <f>ROUNDDOWN(I10+I11,0)</f>
        <v>0</v>
      </c>
      <c r="N11" s="7" t="s">
        <v>4</v>
      </c>
      <c r="O11" s="9"/>
    </row>
    <row r="12" spans="1:15" ht="11.25" customHeight="1" thickBot="1" x14ac:dyDescent="0.25">
      <c r="A12" s="138"/>
      <c r="B12" s="19"/>
      <c r="C12" s="10"/>
      <c r="D12" s="51"/>
      <c r="E12" s="11"/>
      <c r="F12" s="12"/>
      <c r="G12" s="13"/>
      <c r="H12" s="10"/>
      <c r="I12" s="57"/>
      <c r="J12" s="11"/>
      <c r="K12" s="14"/>
      <c r="L12" s="16"/>
      <c r="M12" s="10"/>
      <c r="N12" s="10"/>
      <c r="O12" s="14"/>
    </row>
    <row r="13" spans="1:15" ht="21" customHeight="1" x14ac:dyDescent="0.2">
      <c r="A13" s="137" t="s">
        <v>82</v>
      </c>
      <c r="B13" s="18" t="s">
        <v>2</v>
      </c>
      <c r="C13" s="3" t="s">
        <v>1</v>
      </c>
      <c r="D13" s="52">
        <f t="shared" ref="D13" si="0">$D$4</f>
        <v>0</v>
      </c>
      <c r="E13" s="4" t="s">
        <v>4</v>
      </c>
      <c r="F13" s="2" t="s">
        <v>3</v>
      </c>
      <c r="G13" s="15">
        <f>$G$4</f>
        <v>79</v>
      </c>
      <c r="H13" s="2" t="s">
        <v>62</v>
      </c>
      <c r="I13" s="55">
        <f>D13*G13*0.85</f>
        <v>0</v>
      </c>
      <c r="J13" s="5" t="s">
        <v>4</v>
      </c>
      <c r="K13" s="9"/>
      <c r="L13" s="17"/>
      <c r="M13" s="6"/>
      <c r="N13" s="6"/>
      <c r="O13" s="9"/>
    </row>
    <row r="14" spans="1:15" ht="21" x14ac:dyDescent="0.2">
      <c r="A14" s="137"/>
      <c r="B14" s="18" t="s">
        <v>5</v>
      </c>
      <c r="C14" s="7" t="s">
        <v>1</v>
      </c>
      <c r="D14" s="53">
        <f>$D$5</f>
        <v>0</v>
      </c>
      <c r="E14" s="5" t="s">
        <v>4</v>
      </c>
      <c r="F14" s="2" t="s">
        <v>3</v>
      </c>
      <c r="G14" s="8">
        <v>1925</v>
      </c>
      <c r="H14" s="6" t="s">
        <v>7</v>
      </c>
      <c r="I14" s="56">
        <f>D14*G14</f>
        <v>0</v>
      </c>
      <c r="J14" s="5" t="s">
        <v>4</v>
      </c>
      <c r="K14" s="9"/>
      <c r="L14" s="17"/>
      <c r="M14" s="40">
        <f>ROUNDDOWN(I13+I14,0)</f>
        <v>0</v>
      </c>
      <c r="N14" s="7" t="s">
        <v>4</v>
      </c>
      <c r="O14" s="9"/>
    </row>
    <row r="15" spans="1:15" ht="11.25" customHeight="1" thickBot="1" x14ac:dyDescent="0.25">
      <c r="A15" s="138"/>
      <c r="B15" s="19"/>
      <c r="C15" s="10"/>
      <c r="D15" s="51"/>
      <c r="E15" s="11"/>
      <c r="F15" s="12"/>
      <c r="G15" s="13"/>
      <c r="H15" s="10"/>
      <c r="I15" s="57"/>
      <c r="J15" s="11"/>
      <c r="K15" s="14"/>
      <c r="L15" s="16"/>
      <c r="M15" s="10"/>
      <c r="N15" s="10"/>
      <c r="O15" s="14"/>
    </row>
    <row r="16" spans="1:15" ht="21" customHeight="1" x14ac:dyDescent="0.2">
      <c r="A16" s="137" t="s">
        <v>83</v>
      </c>
      <c r="B16" s="18" t="s">
        <v>2</v>
      </c>
      <c r="C16" s="3" t="s">
        <v>1</v>
      </c>
      <c r="D16" s="52">
        <f t="shared" ref="D16" si="1">$D$4</f>
        <v>0</v>
      </c>
      <c r="E16" s="4" t="s">
        <v>4</v>
      </c>
      <c r="F16" s="2" t="s">
        <v>3</v>
      </c>
      <c r="G16" s="15">
        <f>$G$4</f>
        <v>79</v>
      </c>
      <c r="H16" s="2" t="s">
        <v>62</v>
      </c>
      <c r="I16" s="55">
        <f>D16*G16*0.85</f>
        <v>0</v>
      </c>
      <c r="J16" s="5" t="s">
        <v>4</v>
      </c>
      <c r="K16" s="9"/>
      <c r="L16" s="17"/>
      <c r="M16" s="6"/>
      <c r="N16" s="6"/>
      <c r="O16" s="9"/>
    </row>
    <row r="17" spans="1:15" ht="21" x14ac:dyDescent="0.2">
      <c r="A17" s="137"/>
      <c r="B17" s="18" t="s">
        <v>5</v>
      </c>
      <c r="C17" s="7" t="s">
        <v>1</v>
      </c>
      <c r="D17" s="104">
        <f>$D$23</f>
        <v>0</v>
      </c>
      <c r="E17" s="5" t="s">
        <v>4</v>
      </c>
      <c r="F17" s="2" t="s">
        <v>3</v>
      </c>
      <c r="G17" s="8">
        <v>2167</v>
      </c>
      <c r="H17" s="6" t="s">
        <v>7</v>
      </c>
      <c r="I17" s="56">
        <f>D17*G17</f>
        <v>0</v>
      </c>
      <c r="J17" s="5" t="s">
        <v>4</v>
      </c>
      <c r="K17" s="9"/>
      <c r="L17" s="17"/>
      <c r="M17" s="40">
        <f>ROUNDDOWN(I16+I17,0)</f>
        <v>0</v>
      </c>
      <c r="N17" s="7" t="s">
        <v>4</v>
      </c>
      <c r="O17" s="9"/>
    </row>
    <row r="18" spans="1:15" ht="11.25" customHeight="1" thickBot="1" x14ac:dyDescent="0.25">
      <c r="A18" s="138"/>
      <c r="B18" s="19"/>
      <c r="C18" s="10"/>
      <c r="D18" s="105"/>
      <c r="E18" s="11"/>
      <c r="F18" s="12"/>
      <c r="G18" s="13"/>
      <c r="H18" s="10"/>
      <c r="I18" s="57"/>
      <c r="J18" s="11"/>
      <c r="K18" s="14"/>
      <c r="L18" s="16"/>
      <c r="M18" s="10"/>
      <c r="N18" s="10"/>
      <c r="O18" s="14"/>
    </row>
    <row r="19" spans="1:15" ht="21" customHeight="1" x14ac:dyDescent="0.2">
      <c r="A19" s="137" t="s">
        <v>84</v>
      </c>
      <c r="B19" s="18" t="s">
        <v>2</v>
      </c>
      <c r="C19" s="3" t="s">
        <v>1</v>
      </c>
      <c r="D19" s="106">
        <f t="shared" ref="D19" si="2">$D$4</f>
        <v>0</v>
      </c>
      <c r="E19" s="4" t="s">
        <v>4</v>
      </c>
      <c r="F19" s="2" t="s">
        <v>3</v>
      </c>
      <c r="G19" s="15">
        <f>$G$4</f>
        <v>79</v>
      </c>
      <c r="H19" s="2" t="s">
        <v>62</v>
      </c>
      <c r="I19" s="55">
        <f>D19*G19*0.85</f>
        <v>0</v>
      </c>
      <c r="J19" s="5" t="s">
        <v>4</v>
      </c>
      <c r="K19" s="9"/>
      <c r="L19" s="17"/>
      <c r="M19" s="6"/>
      <c r="N19" s="6"/>
      <c r="O19" s="9"/>
    </row>
    <row r="20" spans="1:15" ht="21" x14ac:dyDescent="0.2">
      <c r="A20" s="137"/>
      <c r="B20" s="18" t="s">
        <v>5</v>
      </c>
      <c r="C20" s="7" t="s">
        <v>1</v>
      </c>
      <c r="D20" s="104">
        <f>$D$23</f>
        <v>0</v>
      </c>
      <c r="E20" s="5" t="s">
        <v>4</v>
      </c>
      <c r="F20" s="2" t="s">
        <v>3</v>
      </c>
      <c r="G20" s="8">
        <v>2493</v>
      </c>
      <c r="H20" s="6" t="s">
        <v>7</v>
      </c>
      <c r="I20" s="56">
        <f>D20*G20</f>
        <v>0</v>
      </c>
      <c r="J20" s="5" t="s">
        <v>4</v>
      </c>
      <c r="K20" s="9"/>
      <c r="L20" s="17"/>
      <c r="M20" s="40">
        <f>ROUNDDOWN(I19+I20,0)</f>
        <v>0</v>
      </c>
      <c r="N20" s="7" t="s">
        <v>4</v>
      </c>
      <c r="O20" s="9"/>
    </row>
    <row r="21" spans="1:15" ht="11.25" customHeight="1" thickBot="1" x14ac:dyDescent="0.25">
      <c r="A21" s="138"/>
      <c r="B21" s="19"/>
      <c r="C21" s="10"/>
      <c r="D21" s="105"/>
      <c r="E21" s="11"/>
      <c r="F21" s="12"/>
      <c r="G21" s="13"/>
      <c r="H21" s="10"/>
      <c r="I21" s="57"/>
      <c r="J21" s="11"/>
      <c r="K21" s="14"/>
      <c r="L21" s="16"/>
      <c r="M21" s="10"/>
      <c r="N21" s="10"/>
      <c r="O21" s="14"/>
    </row>
    <row r="22" spans="1:15" ht="21" customHeight="1" x14ac:dyDescent="0.2">
      <c r="A22" s="137" t="s">
        <v>85</v>
      </c>
      <c r="B22" s="18" t="s">
        <v>2</v>
      </c>
      <c r="C22" s="3" t="s">
        <v>1</v>
      </c>
      <c r="D22" s="106">
        <f t="shared" ref="D22" si="3">$D$4</f>
        <v>0</v>
      </c>
      <c r="E22" s="4" t="s">
        <v>4</v>
      </c>
      <c r="F22" s="2" t="s">
        <v>3</v>
      </c>
      <c r="G22" s="15">
        <f>$G$4</f>
        <v>79</v>
      </c>
      <c r="H22" s="2" t="s">
        <v>62</v>
      </c>
      <c r="I22" s="55">
        <f>D22*G22*0.85</f>
        <v>0</v>
      </c>
      <c r="J22" s="5" t="s">
        <v>4</v>
      </c>
      <c r="K22" s="9"/>
      <c r="L22" s="17"/>
      <c r="M22" s="6"/>
      <c r="N22" s="6"/>
      <c r="O22" s="9"/>
    </row>
    <row r="23" spans="1:15" ht="21" x14ac:dyDescent="0.2">
      <c r="A23" s="137"/>
      <c r="B23" s="18" t="s">
        <v>5</v>
      </c>
      <c r="C23" s="7" t="s">
        <v>1</v>
      </c>
      <c r="D23" s="104">
        <f>単価表※ここの黄色セルに入力!F35</f>
        <v>0</v>
      </c>
      <c r="E23" s="5" t="s">
        <v>4</v>
      </c>
      <c r="F23" s="2" t="s">
        <v>3</v>
      </c>
      <c r="G23" s="8">
        <v>2698</v>
      </c>
      <c r="H23" s="6" t="s">
        <v>7</v>
      </c>
      <c r="I23" s="56">
        <f>D23*G23</f>
        <v>0</v>
      </c>
      <c r="J23" s="5" t="s">
        <v>4</v>
      </c>
      <c r="K23" s="9"/>
      <c r="L23" s="17"/>
      <c r="M23" s="40">
        <f>ROUNDDOWN(I22+I23,0)</f>
        <v>0</v>
      </c>
      <c r="N23" s="7" t="s">
        <v>4</v>
      </c>
      <c r="O23" s="9"/>
    </row>
    <row r="24" spans="1:15" ht="11.25" customHeight="1" thickBot="1" x14ac:dyDescent="0.25">
      <c r="A24" s="138"/>
      <c r="B24" s="19"/>
      <c r="C24" s="10"/>
      <c r="D24" s="51"/>
      <c r="E24" s="11"/>
      <c r="F24" s="12"/>
      <c r="G24" s="13"/>
      <c r="H24" s="10"/>
      <c r="I24" s="57"/>
      <c r="J24" s="11"/>
      <c r="K24" s="14"/>
      <c r="L24" s="16"/>
      <c r="M24" s="10"/>
      <c r="N24" s="10"/>
      <c r="O24" s="14"/>
    </row>
    <row r="25" spans="1:15" ht="21" customHeight="1" x14ac:dyDescent="0.2">
      <c r="A25" s="137" t="s">
        <v>86</v>
      </c>
      <c r="B25" s="18" t="s">
        <v>2</v>
      </c>
      <c r="C25" s="3" t="s">
        <v>1</v>
      </c>
      <c r="D25" s="52">
        <f t="shared" ref="D25:D28" si="4">$D$4</f>
        <v>0</v>
      </c>
      <c r="E25" s="4" t="s">
        <v>4</v>
      </c>
      <c r="F25" s="2" t="s">
        <v>3</v>
      </c>
      <c r="G25" s="15">
        <f>$G$4</f>
        <v>79</v>
      </c>
      <c r="H25" s="2" t="s">
        <v>62</v>
      </c>
      <c r="I25" s="55">
        <f>D25*G25*0.85</f>
        <v>0</v>
      </c>
      <c r="J25" s="5" t="s">
        <v>4</v>
      </c>
      <c r="K25" s="9"/>
      <c r="L25" s="17"/>
      <c r="M25" s="6"/>
      <c r="N25" s="6"/>
      <c r="O25" s="9"/>
    </row>
    <row r="26" spans="1:15" ht="21" x14ac:dyDescent="0.2">
      <c r="A26" s="137"/>
      <c r="B26" s="18" t="s">
        <v>5</v>
      </c>
      <c r="C26" s="7" t="s">
        <v>1</v>
      </c>
      <c r="D26" s="53">
        <f>$D$5</f>
        <v>0</v>
      </c>
      <c r="E26" s="5" t="s">
        <v>4</v>
      </c>
      <c r="F26" s="2" t="s">
        <v>3</v>
      </c>
      <c r="G26" s="8">
        <v>2434</v>
      </c>
      <c r="H26" s="6" t="s">
        <v>7</v>
      </c>
      <c r="I26" s="56">
        <f>D26*G26</f>
        <v>0</v>
      </c>
      <c r="J26" s="5" t="s">
        <v>4</v>
      </c>
      <c r="K26" s="9"/>
      <c r="L26" s="17"/>
      <c r="M26" s="40">
        <f>ROUNDDOWN(I25+I26,0)</f>
        <v>0</v>
      </c>
      <c r="N26" s="7" t="s">
        <v>4</v>
      </c>
      <c r="O26" s="9"/>
    </row>
    <row r="27" spans="1:15" ht="11.25" customHeight="1" thickBot="1" x14ac:dyDescent="0.25">
      <c r="A27" s="138"/>
      <c r="B27" s="19"/>
      <c r="C27" s="10"/>
      <c r="D27" s="51"/>
      <c r="E27" s="11"/>
      <c r="F27" s="12"/>
      <c r="G27" s="13"/>
      <c r="H27" s="10"/>
      <c r="I27" s="57"/>
      <c r="J27" s="11"/>
      <c r="K27" s="14"/>
      <c r="L27" s="16"/>
      <c r="M27" s="10"/>
      <c r="N27" s="10"/>
      <c r="O27" s="14"/>
    </row>
    <row r="28" spans="1:15" ht="21" customHeight="1" x14ac:dyDescent="0.2">
      <c r="A28" s="137" t="s">
        <v>87</v>
      </c>
      <c r="B28" s="18" t="s">
        <v>2</v>
      </c>
      <c r="C28" s="3" t="s">
        <v>1</v>
      </c>
      <c r="D28" s="52">
        <f t="shared" si="4"/>
        <v>0</v>
      </c>
      <c r="E28" s="4" t="s">
        <v>4</v>
      </c>
      <c r="F28" s="2" t="s">
        <v>3</v>
      </c>
      <c r="G28" s="15">
        <f>$G$4</f>
        <v>79</v>
      </c>
      <c r="H28" s="2" t="s">
        <v>62</v>
      </c>
      <c r="I28" s="55">
        <f>D28*G28*0.85</f>
        <v>0</v>
      </c>
      <c r="J28" s="5" t="s">
        <v>4</v>
      </c>
      <c r="K28" s="9"/>
      <c r="L28" s="17"/>
      <c r="M28" s="6"/>
      <c r="N28" s="6"/>
      <c r="O28" s="9"/>
    </row>
    <row r="29" spans="1:15" ht="21" x14ac:dyDescent="0.2">
      <c r="A29" s="137"/>
      <c r="B29" s="18" t="s">
        <v>6</v>
      </c>
      <c r="C29" s="7" t="s">
        <v>1</v>
      </c>
      <c r="D29" s="53">
        <f>$D$5</f>
        <v>0</v>
      </c>
      <c r="E29" s="5" t="s">
        <v>4</v>
      </c>
      <c r="F29" s="2" t="s">
        <v>3</v>
      </c>
      <c r="G29" s="8">
        <v>1715</v>
      </c>
      <c r="H29" s="6" t="s">
        <v>7</v>
      </c>
      <c r="I29" s="56">
        <f>D29*G29</f>
        <v>0</v>
      </c>
      <c r="J29" s="5" t="s">
        <v>4</v>
      </c>
      <c r="K29" s="9"/>
      <c r="L29" s="17"/>
      <c r="M29" s="40">
        <f>ROUNDDOWN(I28+I29,0)</f>
        <v>0</v>
      </c>
      <c r="N29" s="7" t="s">
        <v>4</v>
      </c>
      <c r="O29" s="9"/>
    </row>
    <row r="30" spans="1:15" ht="11.25" customHeight="1" thickBot="1" x14ac:dyDescent="0.25">
      <c r="A30" s="138"/>
      <c r="B30" s="19"/>
      <c r="C30" s="10"/>
      <c r="D30" s="51"/>
      <c r="E30" s="11"/>
      <c r="F30" s="12"/>
      <c r="G30" s="13"/>
      <c r="H30" s="10"/>
      <c r="I30" s="57"/>
      <c r="J30" s="11"/>
      <c r="K30" s="14"/>
      <c r="L30" s="16"/>
      <c r="M30" s="10"/>
      <c r="N30" s="10"/>
      <c r="O30" s="14"/>
    </row>
    <row r="31" spans="1:15" ht="21" customHeight="1" x14ac:dyDescent="0.2">
      <c r="A31" s="137" t="s">
        <v>88</v>
      </c>
      <c r="B31" s="18" t="s">
        <v>2</v>
      </c>
      <c r="C31" s="3" t="s">
        <v>1</v>
      </c>
      <c r="D31" s="52">
        <f t="shared" ref="D31" si="5">$D$4</f>
        <v>0</v>
      </c>
      <c r="E31" s="4" t="s">
        <v>4</v>
      </c>
      <c r="F31" s="2" t="s">
        <v>3</v>
      </c>
      <c r="G31" s="15">
        <f>$G$4</f>
        <v>79</v>
      </c>
      <c r="H31" s="2" t="s">
        <v>62</v>
      </c>
      <c r="I31" s="55">
        <f>D31*G31*0.85</f>
        <v>0</v>
      </c>
      <c r="J31" s="5" t="s">
        <v>4</v>
      </c>
      <c r="K31" s="9"/>
      <c r="L31" s="17"/>
      <c r="M31" s="6"/>
      <c r="N31" s="6"/>
      <c r="O31" s="9"/>
    </row>
    <row r="32" spans="1:15" ht="21" x14ac:dyDescent="0.2">
      <c r="A32" s="137"/>
      <c r="B32" s="18" t="s">
        <v>6</v>
      </c>
      <c r="C32" s="7" t="s">
        <v>1</v>
      </c>
      <c r="D32" s="53">
        <f t="shared" ref="D32" si="6">$D$5</f>
        <v>0</v>
      </c>
      <c r="E32" s="5" t="s">
        <v>4</v>
      </c>
      <c r="F32" s="2" t="s">
        <v>3</v>
      </c>
      <c r="G32" s="8">
        <v>2053</v>
      </c>
      <c r="H32" s="6" t="s">
        <v>7</v>
      </c>
      <c r="I32" s="56">
        <f>D32*G32</f>
        <v>0</v>
      </c>
      <c r="J32" s="5" t="s">
        <v>4</v>
      </c>
      <c r="K32" s="9"/>
      <c r="L32" s="17"/>
      <c r="M32" s="40">
        <f>ROUNDDOWN(I31+I32,0)</f>
        <v>0</v>
      </c>
      <c r="N32" s="7" t="s">
        <v>4</v>
      </c>
      <c r="O32" s="9"/>
    </row>
    <row r="33" spans="1:15" ht="11.25" customHeight="1" thickBot="1" x14ac:dyDescent="0.25">
      <c r="A33" s="138"/>
      <c r="B33" s="19"/>
      <c r="C33" s="10"/>
      <c r="D33" s="51"/>
      <c r="E33" s="11"/>
      <c r="F33" s="12"/>
      <c r="G33" s="13"/>
      <c r="H33" s="10"/>
      <c r="I33" s="57"/>
      <c r="J33" s="11"/>
      <c r="K33" s="14"/>
      <c r="L33" s="16"/>
      <c r="M33" s="10"/>
      <c r="N33" s="10"/>
      <c r="O33" s="14"/>
    </row>
    <row r="34" spans="1:15" ht="21" customHeight="1" x14ac:dyDescent="0.2">
      <c r="A34" s="137" t="s">
        <v>89</v>
      </c>
      <c r="B34" s="18" t="s">
        <v>2</v>
      </c>
      <c r="C34" s="3" t="s">
        <v>1</v>
      </c>
      <c r="D34" s="52">
        <f t="shared" ref="D34" si="7">$D$4</f>
        <v>0</v>
      </c>
      <c r="E34" s="4" t="s">
        <v>4</v>
      </c>
      <c r="F34" s="2" t="s">
        <v>3</v>
      </c>
      <c r="G34" s="15">
        <f>$G$4</f>
        <v>79</v>
      </c>
      <c r="H34" s="2" t="s">
        <v>62</v>
      </c>
      <c r="I34" s="55">
        <f>D34*G34*0.85</f>
        <v>0</v>
      </c>
      <c r="J34" s="5" t="s">
        <v>4</v>
      </c>
      <c r="K34" s="9"/>
      <c r="L34" s="17"/>
      <c r="M34" s="6"/>
      <c r="N34" s="6"/>
      <c r="O34" s="9"/>
    </row>
    <row r="35" spans="1:15" ht="21" x14ac:dyDescent="0.2">
      <c r="A35" s="137"/>
      <c r="B35" s="18" t="s">
        <v>6</v>
      </c>
      <c r="C35" s="7" t="s">
        <v>1</v>
      </c>
      <c r="D35" s="53">
        <f t="shared" ref="D35" si="8">$D$5</f>
        <v>0</v>
      </c>
      <c r="E35" s="5" t="s">
        <v>4</v>
      </c>
      <c r="F35" s="2" t="s">
        <v>3</v>
      </c>
      <c r="G35" s="8">
        <v>1510</v>
      </c>
      <c r="H35" s="6" t="s">
        <v>7</v>
      </c>
      <c r="I35" s="56">
        <f>D35*G35</f>
        <v>0</v>
      </c>
      <c r="J35" s="5" t="s">
        <v>4</v>
      </c>
      <c r="K35" s="9"/>
      <c r="L35" s="17"/>
      <c r="M35" s="40">
        <f>ROUNDDOWN(I34+I35,0)</f>
        <v>0</v>
      </c>
      <c r="N35" s="7" t="s">
        <v>4</v>
      </c>
      <c r="O35" s="9"/>
    </row>
    <row r="36" spans="1:15" ht="11.25" customHeight="1" thickBot="1" x14ac:dyDescent="0.25">
      <c r="A36" s="138"/>
      <c r="B36" s="19"/>
      <c r="C36" s="10"/>
      <c r="D36" s="51"/>
      <c r="E36" s="11"/>
      <c r="F36" s="12"/>
      <c r="G36" s="13"/>
      <c r="H36" s="10"/>
      <c r="I36" s="57"/>
      <c r="J36" s="11"/>
      <c r="K36" s="14"/>
      <c r="L36" s="16"/>
      <c r="M36" s="10"/>
      <c r="N36" s="10"/>
      <c r="O36" s="14"/>
    </row>
    <row r="37" spans="1:15" ht="21" customHeight="1" x14ac:dyDescent="0.2">
      <c r="A37" s="136" t="s">
        <v>90</v>
      </c>
      <c r="B37" s="92" t="s">
        <v>2</v>
      </c>
      <c r="C37" s="93" t="s">
        <v>1</v>
      </c>
      <c r="D37" s="94">
        <f t="shared" ref="D37" si="9">$D$4</f>
        <v>0</v>
      </c>
      <c r="E37" s="95" t="s">
        <v>4</v>
      </c>
      <c r="F37" s="96" t="s">
        <v>3</v>
      </c>
      <c r="G37" s="97">
        <f>$G$4</f>
        <v>79</v>
      </c>
      <c r="H37" s="96" t="s">
        <v>62</v>
      </c>
      <c r="I37" s="98">
        <f>D37*G37*0.85</f>
        <v>0</v>
      </c>
      <c r="J37" s="99" t="s">
        <v>4</v>
      </c>
      <c r="K37" s="100"/>
      <c r="L37" s="101"/>
      <c r="M37" s="102"/>
      <c r="N37" s="102"/>
      <c r="O37" s="100"/>
    </row>
    <row r="38" spans="1:15" ht="21" x14ac:dyDescent="0.2">
      <c r="A38" s="137"/>
      <c r="B38" s="18" t="s">
        <v>5</v>
      </c>
      <c r="C38" s="7" t="s">
        <v>1</v>
      </c>
      <c r="D38" s="53">
        <f t="shared" ref="D38" si="10">$D$5</f>
        <v>0</v>
      </c>
      <c r="E38" s="5" t="s">
        <v>4</v>
      </c>
      <c r="F38" s="2" t="s">
        <v>3</v>
      </c>
      <c r="G38" s="8">
        <v>1475</v>
      </c>
      <c r="H38" s="6" t="s">
        <v>7</v>
      </c>
      <c r="I38" s="56">
        <f>D38*G38</f>
        <v>0</v>
      </c>
      <c r="J38" s="5" t="s">
        <v>4</v>
      </c>
      <c r="K38" s="9"/>
      <c r="L38" s="17"/>
      <c r="M38" s="40">
        <f>ROUNDDOWN(I37+I38,0)</f>
        <v>0</v>
      </c>
      <c r="N38" s="7" t="s">
        <v>4</v>
      </c>
      <c r="O38" s="9"/>
    </row>
    <row r="39" spans="1:15" ht="11.25" customHeight="1" thickBot="1" x14ac:dyDescent="0.25">
      <c r="A39" s="138"/>
      <c r="B39" s="19"/>
      <c r="C39" s="10"/>
      <c r="D39" s="51"/>
      <c r="E39" s="11"/>
      <c r="F39" s="12"/>
      <c r="G39" s="13"/>
      <c r="H39" s="10"/>
      <c r="I39" s="57"/>
      <c r="J39" s="11"/>
      <c r="K39" s="14"/>
      <c r="L39" s="16"/>
      <c r="M39" s="10"/>
      <c r="N39" s="10"/>
      <c r="O39" s="14"/>
    </row>
    <row r="40" spans="1:15" s="6" customFormat="1" ht="21" customHeight="1" x14ac:dyDescent="0.15">
      <c r="A40" s="103"/>
      <c r="B40" s="103"/>
      <c r="C40" s="103"/>
      <c r="D40" s="103"/>
      <c r="E40" s="103"/>
      <c r="F40" s="103"/>
      <c r="G40" s="15"/>
      <c r="H40" s="2"/>
      <c r="I40" s="58"/>
      <c r="J40" s="41"/>
    </row>
    <row r="41" spans="1:15" ht="9" customHeight="1" x14ac:dyDescent="0.2">
      <c r="A41" s="42"/>
      <c r="B41" s="43"/>
      <c r="C41" s="6"/>
      <c r="D41" s="54"/>
      <c r="E41" s="41"/>
      <c r="F41" s="2"/>
      <c r="G41" s="8"/>
      <c r="H41" s="6"/>
      <c r="I41" s="58"/>
      <c r="J41" s="41"/>
      <c r="K41" s="6"/>
      <c r="L41" s="6"/>
      <c r="M41" s="6"/>
      <c r="N41" s="6"/>
      <c r="O41" s="6"/>
    </row>
    <row r="42" spans="1:15" ht="27" customHeight="1" thickBot="1" x14ac:dyDescent="0.25">
      <c r="A42" s="42"/>
      <c r="B42" s="43"/>
      <c r="C42" s="6"/>
      <c r="D42" s="54"/>
      <c r="E42" s="41"/>
      <c r="F42" s="2"/>
      <c r="G42" s="73"/>
      <c r="H42" s="6"/>
      <c r="I42" s="140" t="s">
        <v>65</v>
      </c>
      <c r="J42" s="140"/>
      <c r="K42" s="140"/>
      <c r="L42" s="140"/>
      <c r="M42" s="45">
        <f>M5+M8+M11+M14+M17+M20+M23+M26+M29+M32+M35+M38</f>
        <v>0</v>
      </c>
      <c r="N42" s="44" t="s">
        <v>4</v>
      </c>
      <c r="O42" s="6"/>
    </row>
    <row r="43" spans="1:15" ht="6" customHeight="1" thickTop="1" x14ac:dyDescent="0.2">
      <c r="A43" s="42"/>
      <c r="B43" s="43"/>
      <c r="C43" s="6"/>
      <c r="D43" s="54"/>
      <c r="E43" s="41"/>
      <c r="F43" s="2"/>
      <c r="G43" s="8"/>
      <c r="H43" s="6"/>
      <c r="I43" s="58"/>
      <c r="J43" s="41"/>
      <c r="K43" s="6"/>
      <c r="L43" s="6"/>
      <c r="M43" s="6"/>
      <c r="N43" s="6"/>
      <c r="O43" s="6"/>
    </row>
    <row r="44" spans="1:15" ht="19.5" customHeight="1" x14ac:dyDescent="0.15">
      <c r="A44" s="139" t="s">
        <v>33</v>
      </c>
      <c r="B44" s="139"/>
      <c r="C44" s="139"/>
      <c r="D44" s="139"/>
      <c r="E44" s="139"/>
      <c r="F44" s="139"/>
      <c r="G44" s="139"/>
      <c r="H44" s="139"/>
      <c r="I44" s="139"/>
      <c r="J44" s="139"/>
      <c r="K44" s="139"/>
      <c r="L44" s="139"/>
      <c r="M44" s="139"/>
    </row>
  </sheetData>
  <sheetProtection algorithmName="SHA-512" hashValue="ExsI7iZIQPdUiPDJssAoxsC9Lasyj1oVKsUXCGQ3maNBcmJJoEzMSLuS1kJsm3buj11gOd7qdRqhSqxVmjOL0A==" saltValue="+XKWxQqGgO83HUa0qIilZA==" spinCount="100000" sheet="1" objects="1" scenarios="1" selectLockedCells="1" selectUnlockedCells="1"/>
  <mergeCells count="18">
    <mergeCell ref="A44:M44"/>
    <mergeCell ref="A10:A12"/>
    <mergeCell ref="A13:A15"/>
    <mergeCell ref="A16:A18"/>
    <mergeCell ref="A19:A21"/>
    <mergeCell ref="A22:A24"/>
    <mergeCell ref="A25:A27"/>
    <mergeCell ref="A28:A30"/>
    <mergeCell ref="A31:A33"/>
    <mergeCell ref="A34:A36"/>
    <mergeCell ref="A37:A39"/>
    <mergeCell ref="I42:L42"/>
    <mergeCell ref="A7:A9"/>
    <mergeCell ref="J1:K1"/>
    <mergeCell ref="M1:O1"/>
    <mergeCell ref="B3:K3"/>
    <mergeCell ref="L3:O3"/>
    <mergeCell ref="A4:A6"/>
  </mergeCells>
  <phoneticPr fontId="9"/>
  <pageMargins left="0.47244094488188981" right="0.19685039370078741" top="0.23622047244094491" bottom="0.23622047244094491" header="0.31496062992125984" footer="0.31496062992125984"/>
  <pageSetup paperSize="9" scale="7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O44"/>
  <sheetViews>
    <sheetView topLeftCell="A15" zoomScaleNormal="100" workbookViewId="0">
      <selection activeCell="G42" sqref="G42"/>
    </sheetView>
  </sheetViews>
  <sheetFormatPr defaultRowHeight="13.5" x14ac:dyDescent="0.15"/>
  <cols>
    <col min="1" max="1" width="19.125" customWidth="1"/>
    <col min="2" max="2" width="4.375" customWidth="1"/>
    <col min="3" max="3" width="3.375" bestFit="1" customWidth="1"/>
    <col min="4" max="4" width="12.875" style="48" customWidth="1"/>
    <col min="5" max="6" width="3.375" bestFit="1" customWidth="1"/>
    <col min="7" max="7" width="7.875" customWidth="1"/>
    <col min="8" max="8" width="14.75" customWidth="1"/>
    <col min="9" max="9" width="15.125" style="48" customWidth="1"/>
    <col min="10" max="10" width="2.75" style="72" customWidth="1"/>
    <col min="11" max="11" width="3.5" customWidth="1"/>
    <col min="12" max="12" width="2.375" customWidth="1"/>
    <col min="13" max="13" width="15.625" customWidth="1"/>
    <col min="14" max="14" width="3.125" customWidth="1"/>
    <col min="15" max="15" width="1.375" customWidth="1"/>
  </cols>
  <sheetData>
    <row r="1" spans="1:15" ht="19.5" customHeight="1" x14ac:dyDescent="0.15">
      <c r="J1" s="131"/>
      <c r="K1" s="131"/>
      <c r="L1" s="71"/>
      <c r="M1" s="132" t="s">
        <v>31</v>
      </c>
      <c r="N1" s="132"/>
      <c r="O1" s="132"/>
    </row>
    <row r="2" spans="1:15" ht="22.5" customHeight="1" thickBot="1" x14ac:dyDescent="0.2">
      <c r="A2" s="20" t="s">
        <v>55</v>
      </c>
    </row>
    <row r="3" spans="1:15" ht="22.5" customHeight="1" thickBot="1" x14ac:dyDescent="0.2">
      <c r="A3" s="1" t="s">
        <v>0</v>
      </c>
      <c r="B3" s="133" t="s">
        <v>29</v>
      </c>
      <c r="C3" s="134"/>
      <c r="D3" s="134"/>
      <c r="E3" s="134"/>
      <c r="F3" s="134"/>
      <c r="G3" s="134"/>
      <c r="H3" s="134"/>
      <c r="I3" s="134"/>
      <c r="J3" s="134"/>
      <c r="K3" s="135"/>
      <c r="L3" s="133" t="s">
        <v>30</v>
      </c>
      <c r="M3" s="134"/>
      <c r="N3" s="134"/>
      <c r="O3" s="135"/>
    </row>
    <row r="4" spans="1:15" ht="21" customHeight="1" x14ac:dyDescent="0.2">
      <c r="A4" s="137" t="s">
        <v>79</v>
      </c>
      <c r="B4" s="18" t="s">
        <v>2</v>
      </c>
      <c r="C4" s="3" t="s">
        <v>1</v>
      </c>
      <c r="D4" s="49">
        <f>単価表※ここの黄色セルに入力!F26</f>
        <v>0</v>
      </c>
      <c r="E4" s="4" t="s">
        <v>4</v>
      </c>
      <c r="F4" s="2" t="s">
        <v>3</v>
      </c>
      <c r="G4" s="15">
        <v>34</v>
      </c>
      <c r="H4" s="2" t="s">
        <v>32</v>
      </c>
      <c r="I4" s="55">
        <f>D4*G4*0.85</f>
        <v>0</v>
      </c>
      <c r="J4" s="5" t="s">
        <v>4</v>
      </c>
      <c r="K4" s="9"/>
      <c r="L4" s="17"/>
      <c r="M4" s="6"/>
      <c r="N4" s="6"/>
      <c r="O4" s="9"/>
    </row>
    <row r="5" spans="1:15" ht="21" x14ac:dyDescent="0.2">
      <c r="A5" s="137"/>
      <c r="B5" s="18" t="s">
        <v>5</v>
      </c>
      <c r="C5" s="7" t="s">
        <v>1</v>
      </c>
      <c r="D5" s="50">
        <f>単価表※ここの黄色セルに入力!F31</f>
        <v>0</v>
      </c>
      <c r="E5" s="5" t="s">
        <v>4</v>
      </c>
      <c r="F5" s="2" t="s">
        <v>3</v>
      </c>
      <c r="G5" s="8">
        <v>7721</v>
      </c>
      <c r="H5" s="6" t="s">
        <v>7</v>
      </c>
      <c r="I5" s="56">
        <f>D5*G5</f>
        <v>0</v>
      </c>
      <c r="J5" s="5" t="s">
        <v>4</v>
      </c>
      <c r="K5" s="9"/>
      <c r="L5" s="17"/>
      <c r="M5" s="40">
        <f>ROUNDDOWN(I4+I5,0)</f>
        <v>0</v>
      </c>
      <c r="N5" s="7" t="s">
        <v>4</v>
      </c>
      <c r="O5" s="9"/>
    </row>
    <row r="6" spans="1:15" ht="11.25" customHeight="1" thickBot="1" x14ac:dyDescent="0.25">
      <c r="A6" s="138"/>
      <c r="B6" s="19"/>
      <c r="C6" s="10"/>
      <c r="D6" s="51"/>
      <c r="E6" s="11"/>
      <c r="F6" s="12"/>
      <c r="G6" s="13"/>
      <c r="H6" s="10"/>
      <c r="I6" s="57"/>
      <c r="J6" s="11"/>
      <c r="K6" s="14"/>
      <c r="L6" s="16"/>
      <c r="M6" s="10"/>
      <c r="N6" s="10"/>
      <c r="O6" s="14"/>
    </row>
    <row r="7" spans="1:15" ht="21" customHeight="1" x14ac:dyDescent="0.2">
      <c r="A7" s="137" t="s">
        <v>80</v>
      </c>
      <c r="B7" s="18" t="s">
        <v>2</v>
      </c>
      <c r="C7" s="3" t="s">
        <v>1</v>
      </c>
      <c r="D7" s="52">
        <f>$D$4</f>
        <v>0</v>
      </c>
      <c r="E7" s="4" t="s">
        <v>4</v>
      </c>
      <c r="F7" s="2" t="s">
        <v>3</v>
      </c>
      <c r="G7" s="15">
        <f>$G$4</f>
        <v>34</v>
      </c>
      <c r="H7" s="2" t="s">
        <v>32</v>
      </c>
      <c r="I7" s="55">
        <f>D7*G7*0.85</f>
        <v>0</v>
      </c>
      <c r="J7" s="5" t="s">
        <v>4</v>
      </c>
      <c r="K7" s="9"/>
      <c r="L7" s="17"/>
      <c r="M7" s="6"/>
      <c r="N7" s="6"/>
      <c r="O7" s="9"/>
    </row>
    <row r="8" spans="1:15" ht="21" x14ac:dyDescent="0.2">
      <c r="A8" s="137"/>
      <c r="B8" s="18" t="s">
        <v>5</v>
      </c>
      <c r="C8" s="7" t="s">
        <v>1</v>
      </c>
      <c r="D8" s="53">
        <f>$D$5</f>
        <v>0</v>
      </c>
      <c r="E8" s="5" t="s">
        <v>4</v>
      </c>
      <c r="F8" s="2" t="s">
        <v>3</v>
      </c>
      <c r="G8" s="8">
        <v>8022</v>
      </c>
      <c r="H8" s="6" t="s">
        <v>7</v>
      </c>
      <c r="I8" s="56">
        <f>D8*G8</f>
        <v>0</v>
      </c>
      <c r="J8" s="5" t="s">
        <v>4</v>
      </c>
      <c r="K8" s="9"/>
      <c r="L8" s="17"/>
      <c r="M8" s="40">
        <f>ROUNDDOWN(I7+I8,0)</f>
        <v>0</v>
      </c>
      <c r="N8" s="7" t="s">
        <v>4</v>
      </c>
      <c r="O8" s="9"/>
    </row>
    <row r="9" spans="1:15" ht="11.25" customHeight="1" thickBot="1" x14ac:dyDescent="0.25">
      <c r="A9" s="138"/>
      <c r="B9" s="19"/>
      <c r="C9" s="10"/>
      <c r="D9" s="51"/>
      <c r="E9" s="11"/>
      <c r="F9" s="12"/>
      <c r="G9" s="13"/>
      <c r="H9" s="10"/>
      <c r="I9" s="57"/>
      <c r="J9" s="11"/>
      <c r="K9" s="14"/>
      <c r="L9" s="16"/>
      <c r="M9" s="10"/>
      <c r="N9" s="10"/>
      <c r="O9" s="14"/>
    </row>
    <row r="10" spans="1:15" ht="21" customHeight="1" x14ac:dyDescent="0.2">
      <c r="A10" s="137" t="s">
        <v>81</v>
      </c>
      <c r="B10" s="18" t="s">
        <v>2</v>
      </c>
      <c r="C10" s="3" t="s">
        <v>1</v>
      </c>
      <c r="D10" s="52">
        <f>$D$4</f>
        <v>0</v>
      </c>
      <c r="E10" s="4" t="s">
        <v>4</v>
      </c>
      <c r="F10" s="2" t="s">
        <v>3</v>
      </c>
      <c r="G10" s="15">
        <f>$G$4</f>
        <v>34</v>
      </c>
      <c r="H10" s="2" t="s">
        <v>32</v>
      </c>
      <c r="I10" s="55">
        <f>D10*G10*0.85</f>
        <v>0</v>
      </c>
      <c r="J10" s="5" t="s">
        <v>4</v>
      </c>
      <c r="K10" s="9"/>
      <c r="L10" s="17"/>
      <c r="M10" s="6"/>
      <c r="N10" s="6"/>
      <c r="O10" s="9"/>
    </row>
    <row r="11" spans="1:15" ht="21" x14ac:dyDescent="0.2">
      <c r="A11" s="137"/>
      <c r="B11" s="18" t="s">
        <v>5</v>
      </c>
      <c r="C11" s="7" t="s">
        <v>1</v>
      </c>
      <c r="D11" s="53">
        <f>$D$5</f>
        <v>0</v>
      </c>
      <c r="E11" s="5" t="s">
        <v>4</v>
      </c>
      <c r="F11" s="2" t="s">
        <v>3</v>
      </c>
      <c r="G11" s="8">
        <v>7646</v>
      </c>
      <c r="H11" s="6" t="s">
        <v>7</v>
      </c>
      <c r="I11" s="56">
        <f>D11*G11</f>
        <v>0</v>
      </c>
      <c r="J11" s="5" t="s">
        <v>4</v>
      </c>
      <c r="K11" s="9"/>
      <c r="L11" s="17"/>
      <c r="M11" s="40">
        <f>ROUNDDOWN(I10+I11,0)</f>
        <v>0</v>
      </c>
      <c r="N11" s="7" t="s">
        <v>4</v>
      </c>
      <c r="O11" s="9"/>
    </row>
    <row r="12" spans="1:15" ht="11.25" customHeight="1" thickBot="1" x14ac:dyDescent="0.25">
      <c r="A12" s="138"/>
      <c r="B12" s="19"/>
      <c r="C12" s="10"/>
      <c r="D12" s="51"/>
      <c r="E12" s="11"/>
      <c r="F12" s="12"/>
      <c r="G12" s="13"/>
      <c r="H12" s="10"/>
      <c r="I12" s="57"/>
      <c r="J12" s="11"/>
      <c r="K12" s="14"/>
      <c r="L12" s="16"/>
      <c r="M12" s="10"/>
      <c r="N12" s="10"/>
      <c r="O12" s="14"/>
    </row>
    <row r="13" spans="1:15" ht="21" customHeight="1" x14ac:dyDescent="0.2">
      <c r="A13" s="137" t="s">
        <v>82</v>
      </c>
      <c r="B13" s="18" t="s">
        <v>2</v>
      </c>
      <c r="C13" s="3" t="s">
        <v>1</v>
      </c>
      <c r="D13" s="52">
        <f t="shared" ref="D13" si="0">$D$4</f>
        <v>0</v>
      </c>
      <c r="E13" s="4" t="s">
        <v>4</v>
      </c>
      <c r="F13" s="2" t="s">
        <v>3</v>
      </c>
      <c r="G13" s="15">
        <f>$G$4</f>
        <v>34</v>
      </c>
      <c r="H13" s="2" t="s">
        <v>32</v>
      </c>
      <c r="I13" s="55">
        <f>D13*G13*0.85</f>
        <v>0</v>
      </c>
      <c r="J13" s="5" t="s">
        <v>4</v>
      </c>
      <c r="K13" s="9"/>
      <c r="L13" s="17"/>
      <c r="M13" s="6"/>
      <c r="N13" s="6"/>
      <c r="O13" s="9"/>
    </row>
    <row r="14" spans="1:15" ht="21" x14ac:dyDescent="0.2">
      <c r="A14" s="137"/>
      <c r="B14" s="18" t="s">
        <v>5</v>
      </c>
      <c r="C14" s="7" t="s">
        <v>1</v>
      </c>
      <c r="D14" s="53">
        <f t="shared" ref="D14" si="1">$D$5</f>
        <v>0</v>
      </c>
      <c r="E14" s="5" t="s">
        <v>4</v>
      </c>
      <c r="F14" s="2" t="s">
        <v>3</v>
      </c>
      <c r="G14" s="8">
        <v>7762</v>
      </c>
      <c r="H14" s="6" t="s">
        <v>7</v>
      </c>
      <c r="I14" s="56">
        <f>D14*G14</f>
        <v>0</v>
      </c>
      <c r="J14" s="5" t="s">
        <v>4</v>
      </c>
      <c r="K14" s="9"/>
      <c r="L14" s="17"/>
      <c r="M14" s="40">
        <f>ROUNDDOWN(I13+I14,0)</f>
        <v>0</v>
      </c>
      <c r="N14" s="7" t="s">
        <v>4</v>
      </c>
      <c r="O14" s="9"/>
    </row>
    <row r="15" spans="1:15" ht="11.25" customHeight="1" thickBot="1" x14ac:dyDescent="0.25">
      <c r="A15" s="138"/>
      <c r="B15" s="19"/>
      <c r="C15" s="10"/>
      <c r="D15" s="51"/>
      <c r="E15" s="11"/>
      <c r="F15" s="12"/>
      <c r="G15" s="13"/>
      <c r="H15" s="10"/>
      <c r="I15" s="57"/>
      <c r="J15" s="11"/>
      <c r="K15" s="14"/>
      <c r="L15" s="16"/>
      <c r="M15" s="10"/>
      <c r="N15" s="10"/>
      <c r="O15" s="14"/>
    </row>
    <row r="16" spans="1:15" ht="21" customHeight="1" x14ac:dyDescent="0.2">
      <c r="A16" s="137" t="s">
        <v>83</v>
      </c>
      <c r="B16" s="18" t="s">
        <v>2</v>
      </c>
      <c r="C16" s="3" t="s">
        <v>1</v>
      </c>
      <c r="D16" s="52">
        <f t="shared" ref="D16" si="2">$D$4</f>
        <v>0</v>
      </c>
      <c r="E16" s="4" t="s">
        <v>4</v>
      </c>
      <c r="F16" s="2" t="s">
        <v>3</v>
      </c>
      <c r="G16" s="15">
        <f>$G$4</f>
        <v>34</v>
      </c>
      <c r="H16" s="2" t="s">
        <v>32</v>
      </c>
      <c r="I16" s="55">
        <f>D16*G16*0.85</f>
        <v>0</v>
      </c>
      <c r="J16" s="5" t="s">
        <v>4</v>
      </c>
      <c r="K16" s="9"/>
      <c r="L16" s="17"/>
      <c r="M16" s="6"/>
      <c r="N16" s="6"/>
      <c r="O16" s="9"/>
    </row>
    <row r="17" spans="1:15" ht="21" x14ac:dyDescent="0.2">
      <c r="A17" s="137"/>
      <c r="B17" s="18" t="s">
        <v>5</v>
      </c>
      <c r="C17" s="7" t="s">
        <v>1</v>
      </c>
      <c r="D17" s="104">
        <f>$D$23</f>
        <v>0</v>
      </c>
      <c r="E17" s="5" t="s">
        <v>4</v>
      </c>
      <c r="F17" s="2" t="s">
        <v>3</v>
      </c>
      <c r="G17" s="8">
        <v>7907</v>
      </c>
      <c r="H17" s="6" t="s">
        <v>7</v>
      </c>
      <c r="I17" s="56">
        <f>D17*G17</f>
        <v>0</v>
      </c>
      <c r="J17" s="5" t="s">
        <v>4</v>
      </c>
      <c r="K17" s="9"/>
      <c r="L17" s="17"/>
      <c r="M17" s="40">
        <f>ROUNDDOWN(I16+I17,0)</f>
        <v>0</v>
      </c>
      <c r="N17" s="7" t="s">
        <v>4</v>
      </c>
      <c r="O17" s="9"/>
    </row>
    <row r="18" spans="1:15" ht="11.25" customHeight="1" thickBot="1" x14ac:dyDescent="0.25">
      <c r="A18" s="138"/>
      <c r="B18" s="19"/>
      <c r="C18" s="10"/>
      <c r="D18" s="105"/>
      <c r="E18" s="11"/>
      <c r="F18" s="12"/>
      <c r="G18" s="13"/>
      <c r="H18" s="10"/>
      <c r="I18" s="57"/>
      <c r="J18" s="11"/>
      <c r="K18" s="14"/>
      <c r="L18" s="16"/>
      <c r="M18" s="10"/>
      <c r="N18" s="10"/>
      <c r="O18" s="14"/>
    </row>
    <row r="19" spans="1:15" ht="21" customHeight="1" x14ac:dyDescent="0.2">
      <c r="A19" s="137" t="s">
        <v>84</v>
      </c>
      <c r="B19" s="18" t="s">
        <v>2</v>
      </c>
      <c r="C19" s="3" t="s">
        <v>1</v>
      </c>
      <c r="D19" s="106">
        <f t="shared" ref="D19" si="3">$D$4</f>
        <v>0</v>
      </c>
      <c r="E19" s="4" t="s">
        <v>4</v>
      </c>
      <c r="F19" s="2" t="s">
        <v>3</v>
      </c>
      <c r="G19" s="15">
        <f>$G$4</f>
        <v>34</v>
      </c>
      <c r="H19" s="2" t="s">
        <v>32</v>
      </c>
      <c r="I19" s="55">
        <f>D19*G19*0.85</f>
        <v>0</v>
      </c>
      <c r="J19" s="5" t="s">
        <v>4</v>
      </c>
      <c r="K19" s="9"/>
      <c r="L19" s="17"/>
      <c r="M19" s="6"/>
      <c r="N19" s="6"/>
      <c r="O19" s="9"/>
    </row>
    <row r="20" spans="1:15" ht="21" x14ac:dyDescent="0.2">
      <c r="A20" s="137"/>
      <c r="B20" s="18" t="s">
        <v>5</v>
      </c>
      <c r="C20" s="7" t="s">
        <v>1</v>
      </c>
      <c r="D20" s="104">
        <f>$D$23</f>
        <v>0</v>
      </c>
      <c r="E20" s="5" t="s">
        <v>4</v>
      </c>
      <c r="F20" s="2" t="s">
        <v>3</v>
      </c>
      <c r="G20" s="8">
        <v>9404</v>
      </c>
      <c r="H20" s="6" t="s">
        <v>7</v>
      </c>
      <c r="I20" s="56">
        <f>D20*G20</f>
        <v>0</v>
      </c>
      <c r="J20" s="5" t="s">
        <v>4</v>
      </c>
      <c r="K20" s="9"/>
      <c r="L20" s="17"/>
      <c r="M20" s="40">
        <f>ROUNDDOWN(I19+I20,0)</f>
        <v>0</v>
      </c>
      <c r="N20" s="7" t="s">
        <v>4</v>
      </c>
      <c r="O20" s="9"/>
    </row>
    <row r="21" spans="1:15" ht="11.25" customHeight="1" thickBot="1" x14ac:dyDescent="0.25">
      <c r="A21" s="138"/>
      <c r="B21" s="19"/>
      <c r="C21" s="10"/>
      <c r="D21" s="105"/>
      <c r="E21" s="11"/>
      <c r="F21" s="12"/>
      <c r="G21" s="13"/>
      <c r="H21" s="10"/>
      <c r="I21" s="57"/>
      <c r="J21" s="11"/>
      <c r="K21" s="14"/>
      <c r="L21" s="16"/>
      <c r="M21" s="10"/>
      <c r="N21" s="10"/>
      <c r="O21" s="14"/>
    </row>
    <row r="22" spans="1:15" ht="21" customHeight="1" x14ac:dyDescent="0.2">
      <c r="A22" s="137" t="s">
        <v>85</v>
      </c>
      <c r="B22" s="18" t="s">
        <v>2</v>
      </c>
      <c r="C22" s="3" t="s">
        <v>1</v>
      </c>
      <c r="D22" s="106">
        <f t="shared" ref="D22" si="4">$D$4</f>
        <v>0</v>
      </c>
      <c r="E22" s="4" t="s">
        <v>4</v>
      </c>
      <c r="F22" s="2" t="s">
        <v>3</v>
      </c>
      <c r="G22" s="15">
        <f>$G$4</f>
        <v>34</v>
      </c>
      <c r="H22" s="2" t="s">
        <v>32</v>
      </c>
      <c r="I22" s="55">
        <f>D22*G22*0.85</f>
        <v>0</v>
      </c>
      <c r="J22" s="5" t="s">
        <v>4</v>
      </c>
      <c r="K22" s="9"/>
      <c r="L22" s="17"/>
      <c r="M22" s="6"/>
      <c r="N22" s="6"/>
      <c r="O22" s="9"/>
    </row>
    <row r="23" spans="1:15" ht="21" x14ac:dyDescent="0.2">
      <c r="A23" s="137"/>
      <c r="B23" s="18" t="s">
        <v>5</v>
      </c>
      <c r="C23" s="7" t="s">
        <v>1</v>
      </c>
      <c r="D23" s="104">
        <f>単価表※ここの黄色セルに入力!F35</f>
        <v>0</v>
      </c>
      <c r="E23" s="5" t="s">
        <v>4</v>
      </c>
      <c r="F23" s="2" t="s">
        <v>3</v>
      </c>
      <c r="G23" s="8">
        <v>8070</v>
      </c>
      <c r="H23" s="6" t="s">
        <v>7</v>
      </c>
      <c r="I23" s="56">
        <f>D23*G23</f>
        <v>0</v>
      </c>
      <c r="J23" s="5" t="s">
        <v>4</v>
      </c>
      <c r="K23" s="9"/>
      <c r="L23" s="17"/>
      <c r="M23" s="40">
        <f>ROUNDDOWN(I22+I23,0)</f>
        <v>0</v>
      </c>
      <c r="N23" s="7" t="s">
        <v>4</v>
      </c>
      <c r="O23" s="9"/>
    </row>
    <row r="24" spans="1:15" ht="11.25" customHeight="1" thickBot="1" x14ac:dyDescent="0.25">
      <c r="A24" s="138"/>
      <c r="B24" s="19"/>
      <c r="C24" s="10"/>
      <c r="D24" s="51"/>
      <c r="E24" s="11"/>
      <c r="F24" s="12"/>
      <c r="G24" s="13"/>
      <c r="H24" s="10"/>
      <c r="I24" s="57"/>
      <c r="J24" s="11"/>
      <c r="K24" s="14"/>
      <c r="L24" s="16"/>
      <c r="M24" s="10"/>
      <c r="N24" s="10"/>
      <c r="O24" s="14"/>
    </row>
    <row r="25" spans="1:15" ht="21" customHeight="1" x14ac:dyDescent="0.2">
      <c r="A25" s="137" t="s">
        <v>86</v>
      </c>
      <c r="B25" s="18" t="s">
        <v>2</v>
      </c>
      <c r="C25" s="3" t="s">
        <v>1</v>
      </c>
      <c r="D25" s="52">
        <f t="shared" ref="D25:D28" si="5">$D$4</f>
        <v>0</v>
      </c>
      <c r="E25" s="4" t="s">
        <v>4</v>
      </c>
      <c r="F25" s="2" t="s">
        <v>3</v>
      </c>
      <c r="G25" s="15">
        <f>$G$4</f>
        <v>34</v>
      </c>
      <c r="H25" s="2" t="s">
        <v>32</v>
      </c>
      <c r="I25" s="55">
        <f>D25*G25*0.85</f>
        <v>0</v>
      </c>
      <c r="J25" s="5" t="s">
        <v>4</v>
      </c>
      <c r="K25" s="9"/>
      <c r="L25" s="17"/>
      <c r="M25" s="6"/>
      <c r="N25" s="6"/>
      <c r="O25" s="9"/>
    </row>
    <row r="26" spans="1:15" ht="21" x14ac:dyDescent="0.2">
      <c r="A26" s="137"/>
      <c r="B26" s="18" t="s">
        <v>5</v>
      </c>
      <c r="C26" s="7" t="s">
        <v>1</v>
      </c>
      <c r="D26" s="53">
        <f>$D$5</f>
        <v>0</v>
      </c>
      <c r="E26" s="5" t="s">
        <v>4</v>
      </c>
      <c r="F26" s="2" t="s">
        <v>3</v>
      </c>
      <c r="G26" s="8">
        <v>7877</v>
      </c>
      <c r="H26" s="6" t="s">
        <v>7</v>
      </c>
      <c r="I26" s="56">
        <f>D26*G26</f>
        <v>0</v>
      </c>
      <c r="J26" s="5" t="s">
        <v>4</v>
      </c>
      <c r="K26" s="9"/>
      <c r="L26" s="17"/>
      <c r="M26" s="40">
        <f>ROUNDDOWN(I25+I26,0)</f>
        <v>0</v>
      </c>
      <c r="N26" s="7" t="s">
        <v>4</v>
      </c>
      <c r="O26" s="9"/>
    </row>
    <row r="27" spans="1:15" ht="11.25" customHeight="1" thickBot="1" x14ac:dyDescent="0.25">
      <c r="A27" s="138"/>
      <c r="B27" s="19"/>
      <c r="C27" s="10"/>
      <c r="D27" s="51"/>
      <c r="E27" s="11"/>
      <c r="F27" s="12"/>
      <c r="G27" s="13"/>
      <c r="H27" s="10"/>
      <c r="I27" s="57"/>
      <c r="J27" s="11"/>
      <c r="K27" s="14"/>
      <c r="L27" s="16"/>
      <c r="M27" s="10"/>
      <c r="N27" s="10"/>
      <c r="O27" s="14"/>
    </row>
    <row r="28" spans="1:15" ht="21" customHeight="1" x14ac:dyDescent="0.2">
      <c r="A28" s="137" t="s">
        <v>87</v>
      </c>
      <c r="B28" s="18" t="s">
        <v>2</v>
      </c>
      <c r="C28" s="3" t="s">
        <v>1</v>
      </c>
      <c r="D28" s="52">
        <f t="shared" si="5"/>
        <v>0</v>
      </c>
      <c r="E28" s="4" t="s">
        <v>4</v>
      </c>
      <c r="F28" s="2" t="s">
        <v>3</v>
      </c>
      <c r="G28" s="15">
        <f>$G$4</f>
        <v>34</v>
      </c>
      <c r="H28" s="2" t="s">
        <v>32</v>
      </c>
      <c r="I28" s="55">
        <f>D28*G28*0.85</f>
        <v>0</v>
      </c>
      <c r="J28" s="5" t="s">
        <v>4</v>
      </c>
      <c r="K28" s="9"/>
      <c r="L28" s="17"/>
      <c r="M28" s="6"/>
      <c r="N28" s="6"/>
      <c r="O28" s="9"/>
    </row>
    <row r="29" spans="1:15" ht="21" x14ac:dyDescent="0.2">
      <c r="A29" s="137"/>
      <c r="B29" s="18" t="s">
        <v>6</v>
      </c>
      <c r="C29" s="7" t="s">
        <v>1</v>
      </c>
      <c r="D29" s="53">
        <f>$D$5</f>
        <v>0</v>
      </c>
      <c r="E29" s="5" t="s">
        <v>4</v>
      </c>
      <c r="F29" s="2" t="s">
        <v>3</v>
      </c>
      <c r="G29" s="8">
        <v>8298</v>
      </c>
      <c r="H29" s="6" t="s">
        <v>7</v>
      </c>
      <c r="I29" s="56">
        <f>D29*G29</f>
        <v>0</v>
      </c>
      <c r="J29" s="5" t="s">
        <v>4</v>
      </c>
      <c r="K29" s="9"/>
      <c r="L29" s="17"/>
      <c r="M29" s="40">
        <f>ROUNDDOWN(I28+I29,0)</f>
        <v>0</v>
      </c>
      <c r="N29" s="7" t="s">
        <v>4</v>
      </c>
      <c r="O29" s="9"/>
    </row>
    <row r="30" spans="1:15" ht="11.25" customHeight="1" thickBot="1" x14ac:dyDescent="0.25">
      <c r="A30" s="138"/>
      <c r="B30" s="19"/>
      <c r="C30" s="10"/>
      <c r="D30" s="51"/>
      <c r="E30" s="11"/>
      <c r="F30" s="12"/>
      <c r="G30" s="13"/>
      <c r="H30" s="10"/>
      <c r="I30" s="57"/>
      <c r="J30" s="11"/>
      <c r="K30" s="14"/>
      <c r="L30" s="16"/>
      <c r="M30" s="10"/>
      <c r="N30" s="10"/>
      <c r="O30" s="14"/>
    </row>
    <row r="31" spans="1:15" ht="21" customHeight="1" x14ac:dyDescent="0.2">
      <c r="A31" s="137" t="s">
        <v>88</v>
      </c>
      <c r="B31" s="18" t="s">
        <v>2</v>
      </c>
      <c r="C31" s="3" t="s">
        <v>1</v>
      </c>
      <c r="D31" s="52">
        <f t="shared" ref="D31" si="6">$D$4</f>
        <v>0</v>
      </c>
      <c r="E31" s="4" t="s">
        <v>4</v>
      </c>
      <c r="F31" s="2" t="s">
        <v>3</v>
      </c>
      <c r="G31" s="15">
        <f>$G$4</f>
        <v>34</v>
      </c>
      <c r="H31" s="2" t="s">
        <v>32</v>
      </c>
      <c r="I31" s="55">
        <f>D31*G31*0.85</f>
        <v>0</v>
      </c>
      <c r="J31" s="5" t="s">
        <v>4</v>
      </c>
      <c r="K31" s="9"/>
      <c r="L31" s="17"/>
      <c r="M31" s="6"/>
      <c r="N31" s="6"/>
      <c r="O31" s="9"/>
    </row>
    <row r="32" spans="1:15" ht="21" x14ac:dyDescent="0.2">
      <c r="A32" s="137"/>
      <c r="B32" s="18" t="s">
        <v>6</v>
      </c>
      <c r="C32" s="7" t="s">
        <v>1</v>
      </c>
      <c r="D32" s="53">
        <f>$D$5</f>
        <v>0</v>
      </c>
      <c r="E32" s="5" t="s">
        <v>4</v>
      </c>
      <c r="F32" s="2" t="s">
        <v>3</v>
      </c>
      <c r="G32" s="8">
        <v>7691</v>
      </c>
      <c r="H32" s="6" t="s">
        <v>7</v>
      </c>
      <c r="I32" s="56">
        <f>D32*G32</f>
        <v>0</v>
      </c>
      <c r="J32" s="5" t="s">
        <v>4</v>
      </c>
      <c r="K32" s="9"/>
      <c r="L32" s="17"/>
      <c r="M32" s="40">
        <f>ROUNDDOWN(I31+I32,0)</f>
        <v>0</v>
      </c>
      <c r="N32" s="7" t="s">
        <v>4</v>
      </c>
      <c r="O32" s="9"/>
    </row>
    <row r="33" spans="1:15" ht="11.25" customHeight="1" thickBot="1" x14ac:dyDescent="0.25">
      <c r="A33" s="138"/>
      <c r="B33" s="19"/>
      <c r="C33" s="10"/>
      <c r="D33" s="51"/>
      <c r="E33" s="11"/>
      <c r="F33" s="12"/>
      <c r="G33" s="13"/>
      <c r="H33" s="10"/>
      <c r="I33" s="57"/>
      <c r="J33" s="11"/>
      <c r="K33" s="14"/>
      <c r="L33" s="16"/>
      <c r="M33" s="10"/>
      <c r="N33" s="10"/>
      <c r="O33" s="14"/>
    </row>
    <row r="34" spans="1:15" ht="21" customHeight="1" x14ac:dyDescent="0.2">
      <c r="A34" s="137" t="s">
        <v>89</v>
      </c>
      <c r="B34" s="18" t="s">
        <v>2</v>
      </c>
      <c r="C34" s="3" t="s">
        <v>1</v>
      </c>
      <c r="D34" s="52">
        <f t="shared" ref="D34" si="7">$D$4</f>
        <v>0</v>
      </c>
      <c r="E34" s="4" t="s">
        <v>4</v>
      </c>
      <c r="F34" s="2" t="s">
        <v>3</v>
      </c>
      <c r="G34" s="15">
        <f>$G$4</f>
        <v>34</v>
      </c>
      <c r="H34" s="2" t="s">
        <v>32</v>
      </c>
      <c r="I34" s="55">
        <f>D34*G34*0.85</f>
        <v>0</v>
      </c>
      <c r="J34" s="5" t="s">
        <v>4</v>
      </c>
      <c r="K34" s="9"/>
      <c r="L34" s="17"/>
      <c r="M34" s="6"/>
      <c r="N34" s="6"/>
      <c r="O34" s="9"/>
    </row>
    <row r="35" spans="1:15" ht="21" x14ac:dyDescent="0.2">
      <c r="A35" s="137"/>
      <c r="B35" s="18" t="s">
        <v>6</v>
      </c>
      <c r="C35" s="7" t="s">
        <v>1</v>
      </c>
      <c r="D35" s="53">
        <f t="shared" ref="D35" si="8">$D$5</f>
        <v>0</v>
      </c>
      <c r="E35" s="5" t="s">
        <v>4</v>
      </c>
      <c r="F35" s="2" t="s">
        <v>3</v>
      </c>
      <c r="G35" s="8">
        <v>7977</v>
      </c>
      <c r="H35" s="6" t="s">
        <v>7</v>
      </c>
      <c r="I35" s="56">
        <f>D35*G35</f>
        <v>0</v>
      </c>
      <c r="J35" s="5" t="s">
        <v>4</v>
      </c>
      <c r="K35" s="9"/>
      <c r="L35" s="17"/>
      <c r="M35" s="40">
        <f>ROUNDDOWN(I34+I35,0)</f>
        <v>0</v>
      </c>
      <c r="N35" s="7" t="s">
        <v>4</v>
      </c>
      <c r="O35" s="9"/>
    </row>
    <row r="36" spans="1:15" ht="11.25" customHeight="1" thickBot="1" x14ac:dyDescent="0.25">
      <c r="A36" s="138"/>
      <c r="B36" s="19"/>
      <c r="C36" s="10"/>
      <c r="D36" s="51"/>
      <c r="E36" s="11"/>
      <c r="F36" s="12"/>
      <c r="G36" s="13"/>
      <c r="H36" s="10"/>
      <c r="I36" s="57"/>
      <c r="J36" s="11"/>
      <c r="K36" s="14"/>
      <c r="L36" s="16"/>
      <c r="M36" s="10"/>
      <c r="N36" s="10"/>
      <c r="O36" s="14"/>
    </row>
    <row r="37" spans="1:15" ht="21" customHeight="1" x14ac:dyDescent="0.2">
      <c r="A37" s="136" t="s">
        <v>90</v>
      </c>
      <c r="B37" s="92" t="s">
        <v>2</v>
      </c>
      <c r="C37" s="93" t="s">
        <v>1</v>
      </c>
      <c r="D37" s="94">
        <f t="shared" ref="D37" si="9">$D$4</f>
        <v>0</v>
      </c>
      <c r="E37" s="95" t="s">
        <v>4</v>
      </c>
      <c r="F37" s="96" t="s">
        <v>3</v>
      </c>
      <c r="G37" s="97">
        <f>$G$4</f>
        <v>34</v>
      </c>
      <c r="H37" s="96" t="s">
        <v>32</v>
      </c>
      <c r="I37" s="98">
        <f>D37*G37*0.85</f>
        <v>0</v>
      </c>
      <c r="J37" s="99" t="s">
        <v>4</v>
      </c>
      <c r="K37" s="100"/>
      <c r="L37" s="101"/>
      <c r="M37" s="102"/>
      <c r="N37" s="102"/>
      <c r="O37" s="100"/>
    </row>
    <row r="38" spans="1:15" ht="21" x14ac:dyDescent="0.2">
      <c r="A38" s="137"/>
      <c r="B38" s="18" t="s">
        <v>5</v>
      </c>
      <c r="C38" s="7" t="s">
        <v>1</v>
      </c>
      <c r="D38" s="53">
        <f t="shared" ref="D38" si="10">$D$5</f>
        <v>0</v>
      </c>
      <c r="E38" s="5" t="s">
        <v>4</v>
      </c>
      <c r="F38" s="2" t="s">
        <v>3</v>
      </c>
      <c r="G38" s="8">
        <v>8707</v>
      </c>
      <c r="H38" s="6" t="s">
        <v>7</v>
      </c>
      <c r="I38" s="56">
        <f>D38*G38</f>
        <v>0</v>
      </c>
      <c r="J38" s="5" t="s">
        <v>4</v>
      </c>
      <c r="K38" s="9"/>
      <c r="L38" s="17"/>
      <c r="M38" s="40">
        <f>ROUNDDOWN(I37+I38,0)</f>
        <v>0</v>
      </c>
      <c r="N38" s="7" t="s">
        <v>4</v>
      </c>
      <c r="O38" s="9"/>
    </row>
    <row r="39" spans="1:15" ht="11.25" customHeight="1" thickBot="1" x14ac:dyDescent="0.25">
      <c r="A39" s="138"/>
      <c r="B39" s="19"/>
      <c r="C39" s="10"/>
      <c r="D39" s="51"/>
      <c r="E39" s="11"/>
      <c r="F39" s="12"/>
      <c r="G39" s="13"/>
      <c r="H39" s="10"/>
      <c r="I39" s="57"/>
      <c r="J39" s="11"/>
      <c r="K39" s="14"/>
      <c r="L39" s="16"/>
      <c r="M39" s="10"/>
      <c r="N39" s="10"/>
      <c r="O39" s="14"/>
    </row>
    <row r="40" spans="1:15" s="6" customFormat="1" ht="21" customHeight="1" x14ac:dyDescent="0.15">
      <c r="A40" s="103"/>
      <c r="B40" s="103"/>
      <c r="C40" s="103"/>
      <c r="D40" s="103"/>
      <c r="E40" s="103"/>
      <c r="F40" s="103"/>
      <c r="G40" s="15"/>
      <c r="H40" s="2"/>
      <c r="I40" s="58"/>
      <c r="J40" s="41"/>
    </row>
    <row r="41" spans="1:15" ht="9" customHeight="1" x14ac:dyDescent="0.2">
      <c r="A41" s="42"/>
      <c r="B41" s="43"/>
      <c r="C41" s="6"/>
      <c r="D41" s="54"/>
      <c r="E41" s="41"/>
      <c r="F41" s="2"/>
      <c r="G41" s="8"/>
      <c r="H41" s="6"/>
      <c r="I41" s="58"/>
      <c r="J41" s="41"/>
      <c r="K41" s="6"/>
      <c r="L41" s="6"/>
      <c r="M41" s="6"/>
      <c r="N41" s="6"/>
      <c r="O41" s="6"/>
    </row>
    <row r="42" spans="1:15" ht="27" customHeight="1" thickBot="1" x14ac:dyDescent="0.25">
      <c r="A42" s="42"/>
      <c r="B42" s="43"/>
      <c r="C42" s="6"/>
      <c r="D42" s="54"/>
      <c r="E42" s="41"/>
      <c r="F42" s="2"/>
      <c r="G42" s="73"/>
      <c r="H42" s="6"/>
      <c r="I42" s="140" t="s">
        <v>65</v>
      </c>
      <c r="J42" s="140"/>
      <c r="K42" s="140"/>
      <c r="L42" s="140"/>
      <c r="M42" s="45">
        <f>M5+M8+M11+M14+M17+M20+M23+M26+M29+M32+M35+M38</f>
        <v>0</v>
      </c>
      <c r="N42" s="44" t="s">
        <v>4</v>
      </c>
      <c r="O42" s="6"/>
    </row>
    <row r="43" spans="1:15" ht="6" customHeight="1" thickTop="1" x14ac:dyDescent="0.2">
      <c r="A43" s="42"/>
      <c r="B43" s="43"/>
      <c r="C43" s="6"/>
      <c r="D43" s="54"/>
      <c r="E43" s="41"/>
      <c r="F43" s="2"/>
      <c r="G43" s="8"/>
      <c r="H43" s="6"/>
      <c r="I43" s="58"/>
      <c r="J43" s="41"/>
      <c r="K43" s="6"/>
      <c r="L43" s="6"/>
      <c r="M43" s="6"/>
      <c r="N43" s="6"/>
      <c r="O43" s="6"/>
    </row>
    <row r="44" spans="1:15" ht="19.5" customHeight="1" x14ac:dyDescent="0.15">
      <c r="A44" s="139" t="s">
        <v>33</v>
      </c>
      <c r="B44" s="139"/>
      <c r="C44" s="139"/>
      <c r="D44" s="139"/>
      <c r="E44" s="139"/>
      <c r="F44" s="139"/>
      <c r="G44" s="139"/>
      <c r="H44" s="139"/>
      <c r="I44" s="139"/>
      <c r="J44" s="139"/>
      <c r="K44" s="139"/>
      <c r="L44" s="139"/>
      <c r="M44" s="139"/>
    </row>
  </sheetData>
  <sheetProtection algorithmName="SHA-512" hashValue="XUiuliysbhqxlQKVQC8Cb6xql5Hxo0J/JBW7WW3q5g6BtyWKwe4SN7dZjY/bVAV3XpH5ZxY4rnfxp9ERr3aN2A==" saltValue="8kii+lRwzhI2FAY0lr1ezQ==" spinCount="100000" sheet="1" objects="1" scenarios="1" selectLockedCells="1" selectUnlockedCells="1"/>
  <mergeCells count="18">
    <mergeCell ref="A44:M44"/>
    <mergeCell ref="A10:A12"/>
    <mergeCell ref="A13:A15"/>
    <mergeCell ref="A16:A18"/>
    <mergeCell ref="A19:A21"/>
    <mergeCell ref="A22:A24"/>
    <mergeCell ref="A25:A27"/>
    <mergeCell ref="A28:A30"/>
    <mergeCell ref="A31:A33"/>
    <mergeCell ref="A34:A36"/>
    <mergeCell ref="A37:A39"/>
    <mergeCell ref="I42:L42"/>
    <mergeCell ref="A7:A9"/>
    <mergeCell ref="J1:K1"/>
    <mergeCell ref="M1:O1"/>
    <mergeCell ref="B3:K3"/>
    <mergeCell ref="L3:O3"/>
    <mergeCell ref="A4:A6"/>
  </mergeCells>
  <phoneticPr fontId="9"/>
  <pageMargins left="0.47244094488188981" right="0.19685039370078741" top="0.23622047244094491" bottom="0.23622047244094491" header="0.31496062992125984" footer="0.31496062992125984"/>
  <pageSetup paperSize="9" scale="7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Q44"/>
  <sheetViews>
    <sheetView topLeftCell="A13" zoomScaleNormal="100" workbookViewId="0">
      <selection activeCell="G41" sqref="G41"/>
    </sheetView>
  </sheetViews>
  <sheetFormatPr defaultRowHeight="13.5" x14ac:dyDescent="0.15"/>
  <cols>
    <col min="1" max="1" width="19.125" customWidth="1"/>
    <col min="2" max="2" width="4.375" customWidth="1"/>
    <col min="3" max="3" width="3.375" bestFit="1" customWidth="1"/>
    <col min="4" max="4" width="12.875" style="48" customWidth="1"/>
    <col min="5" max="6" width="3.375" bestFit="1" customWidth="1"/>
    <col min="7" max="7" width="7.875" customWidth="1"/>
    <col min="8" max="8" width="14.75" customWidth="1"/>
    <col min="9" max="9" width="15.125" style="48" customWidth="1"/>
    <col min="10" max="10" width="2.75" style="72" customWidth="1"/>
    <col min="11" max="11" width="3.5" customWidth="1"/>
    <col min="12" max="12" width="2.375" customWidth="1"/>
    <col min="13" max="13" width="15.625" customWidth="1"/>
    <col min="14" max="14" width="3.125" customWidth="1"/>
    <col min="15" max="15" width="1.375" customWidth="1"/>
  </cols>
  <sheetData>
    <row r="1" spans="1:15" ht="19.5" customHeight="1" x14ac:dyDescent="0.15">
      <c r="J1" s="131"/>
      <c r="K1" s="131"/>
      <c r="L1" s="71"/>
      <c r="M1" s="132" t="s">
        <v>31</v>
      </c>
      <c r="N1" s="132"/>
      <c r="O1" s="132"/>
    </row>
    <row r="2" spans="1:15" ht="22.5" customHeight="1" thickBot="1" x14ac:dyDescent="0.2">
      <c r="A2" s="20" t="s">
        <v>56</v>
      </c>
    </row>
    <row r="3" spans="1:15" ht="22.5" customHeight="1" thickBot="1" x14ac:dyDescent="0.2">
      <c r="A3" s="1" t="s">
        <v>0</v>
      </c>
      <c r="B3" s="133" t="s">
        <v>29</v>
      </c>
      <c r="C3" s="134"/>
      <c r="D3" s="134"/>
      <c r="E3" s="134"/>
      <c r="F3" s="134"/>
      <c r="G3" s="134"/>
      <c r="H3" s="134"/>
      <c r="I3" s="134"/>
      <c r="J3" s="134"/>
      <c r="K3" s="135"/>
      <c r="L3" s="133" t="s">
        <v>30</v>
      </c>
      <c r="M3" s="134"/>
      <c r="N3" s="134"/>
      <c r="O3" s="135"/>
    </row>
    <row r="4" spans="1:15" ht="21" customHeight="1" x14ac:dyDescent="0.2">
      <c r="A4" s="137" t="s">
        <v>79</v>
      </c>
      <c r="B4" s="18" t="s">
        <v>2</v>
      </c>
      <c r="C4" s="3" t="s">
        <v>1</v>
      </c>
      <c r="D4" s="49">
        <f>単価表※ここの黄色セルに入力!F26</f>
        <v>0</v>
      </c>
      <c r="E4" s="4" t="s">
        <v>4</v>
      </c>
      <c r="F4" s="2" t="s">
        <v>3</v>
      </c>
      <c r="G4" s="15">
        <v>90</v>
      </c>
      <c r="H4" s="2" t="s">
        <v>32</v>
      </c>
      <c r="I4" s="55">
        <f>D4*G4*0.85</f>
        <v>0</v>
      </c>
      <c r="J4" s="5" t="s">
        <v>4</v>
      </c>
      <c r="K4" s="9"/>
      <c r="L4" s="17"/>
      <c r="M4" s="6"/>
      <c r="N4" s="6"/>
      <c r="O4" s="9"/>
    </row>
    <row r="5" spans="1:15" ht="21" x14ac:dyDescent="0.2">
      <c r="A5" s="137"/>
      <c r="B5" s="18" t="s">
        <v>5</v>
      </c>
      <c r="C5" s="7" t="s">
        <v>1</v>
      </c>
      <c r="D5" s="50">
        <f>単価表※ここの黄色セルに入力!F31</f>
        <v>0</v>
      </c>
      <c r="E5" s="5" t="s">
        <v>4</v>
      </c>
      <c r="F5" s="2" t="s">
        <v>3</v>
      </c>
      <c r="G5" s="8">
        <v>1340</v>
      </c>
      <c r="H5" s="6" t="s">
        <v>7</v>
      </c>
      <c r="I5" s="56">
        <f>D5*G5</f>
        <v>0</v>
      </c>
      <c r="J5" s="5" t="s">
        <v>4</v>
      </c>
      <c r="K5" s="9"/>
      <c r="L5" s="17"/>
      <c r="M5" s="40">
        <f>ROUNDDOWN(I4+I5,0)</f>
        <v>0</v>
      </c>
      <c r="N5" s="7" t="s">
        <v>4</v>
      </c>
      <c r="O5" s="9"/>
    </row>
    <row r="6" spans="1:15" ht="11.25" customHeight="1" thickBot="1" x14ac:dyDescent="0.25">
      <c r="A6" s="138"/>
      <c r="B6" s="19"/>
      <c r="C6" s="10"/>
      <c r="D6" s="51"/>
      <c r="E6" s="11"/>
      <c r="F6" s="12"/>
      <c r="G6" s="13"/>
      <c r="H6" s="10"/>
      <c r="I6" s="57"/>
      <c r="J6" s="11"/>
      <c r="K6" s="14"/>
      <c r="L6" s="16"/>
      <c r="M6" s="10"/>
      <c r="N6" s="10"/>
      <c r="O6" s="14"/>
    </row>
    <row r="7" spans="1:15" ht="21" customHeight="1" x14ac:dyDescent="0.2">
      <c r="A7" s="137" t="s">
        <v>80</v>
      </c>
      <c r="B7" s="18" t="s">
        <v>2</v>
      </c>
      <c r="C7" s="3" t="s">
        <v>1</v>
      </c>
      <c r="D7" s="52">
        <f>$D$4</f>
        <v>0</v>
      </c>
      <c r="E7" s="4" t="s">
        <v>4</v>
      </c>
      <c r="F7" s="2" t="s">
        <v>3</v>
      </c>
      <c r="G7" s="15">
        <f>$G$4</f>
        <v>90</v>
      </c>
      <c r="H7" s="2" t="s">
        <v>32</v>
      </c>
      <c r="I7" s="55">
        <f>D7*G7*0.85</f>
        <v>0</v>
      </c>
      <c r="J7" s="5" t="s">
        <v>4</v>
      </c>
      <c r="K7" s="9"/>
      <c r="L7" s="17"/>
      <c r="M7" s="6"/>
      <c r="N7" s="6"/>
      <c r="O7" s="9"/>
    </row>
    <row r="8" spans="1:15" ht="21" x14ac:dyDescent="0.2">
      <c r="A8" s="137"/>
      <c r="B8" s="18" t="s">
        <v>5</v>
      </c>
      <c r="C8" s="7" t="s">
        <v>1</v>
      </c>
      <c r="D8" s="53">
        <f>$D$5</f>
        <v>0</v>
      </c>
      <c r="E8" s="5" t="s">
        <v>4</v>
      </c>
      <c r="F8" s="2" t="s">
        <v>3</v>
      </c>
      <c r="G8" s="8">
        <v>1233</v>
      </c>
      <c r="H8" s="6" t="s">
        <v>7</v>
      </c>
      <c r="I8" s="56">
        <f>D8*G8</f>
        <v>0</v>
      </c>
      <c r="J8" s="5" t="s">
        <v>4</v>
      </c>
      <c r="K8" s="9"/>
      <c r="L8" s="17"/>
      <c r="M8" s="40">
        <f>ROUNDDOWN(I7+I8,0)</f>
        <v>0</v>
      </c>
      <c r="N8" s="7" t="s">
        <v>4</v>
      </c>
      <c r="O8" s="9"/>
    </row>
    <row r="9" spans="1:15" ht="11.25" customHeight="1" thickBot="1" x14ac:dyDescent="0.25">
      <c r="A9" s="138"/>
      <c r="B9" s="19"/>
      <c r="C9" s="10"/>
      <c r="D9" s="51"/>
      <c r="E9" s="11"/>
      <c r="F9" s="12"/>
      <c r="G9" s="13"/>
      <c r="H9" s="10"/>
      <c r="I9" s="57"/>
      <c r="J9" s="11"/>
      <c r="K9" s="14"/>
      <c r="L9" s="16"/>
      <c r="M9" s="10"/>
      <c r="N9" s="10"/>
      <c r="O9" s="14"/>
    </row>
    <row r="10" spans="1:15" ht="21" customHeight="1" x14ac:dyDescent="0.2">
      <c r="A10" s="137" t="s">
        <v>81</v>
      </c>
      <c r="B10" s="18" t="s">
        <v>2</v>
      </c>
      <c r="C10" s="3" t="s">
        <v>1</v>
      </c>
      <c r="D10" s="52">
        <f>$D$4</f>
        <v>0</v>
      </c>
      <c r="E10" s="4" t="s">
        <v>4</v>
      </c>
      <c r="F10" s="2" t="s">
        <v>3</v>
      </c>
      <c r="G10" s="15">
        <f>$G$4</f>
        <v>90</v>
      </c>
      <c r="H10" s="2" t="s">
        <v>32</v>
      </c>
      <c r="I10" s="55">
        <f>D10*G10*0.85</f>
        <v>0</v>
      </c>
      <c r="J10" s="5" t="s">
        <v>4</v>
      </c>
      <c r="K10" s="9"/>
      <c r="L10" s="17"/>
      <c r="M10" s="6"/>
      <c r="N10" s="6"/>
      <c r="O10" s="9"/>
    </row>
    <row r="11" spans="1:15" ht="21" x14ac:dyDescent="0.2">
      <c r="A11" s="137"/>
      <c r="B11" s="18" t="s">
        <v>5</v>
      </c>
      <c r="C11" s="7" t="s">
        <v>1</v>
      </c>
      <c r="D11" s="53">
        <f>$D$5</f>
        <v>0</v>
      </c>
      <c r="E11" s="5" t="s">
        <v>4</v>
      </c>
      <c r="F11" s="2" t="s">
        <v>3</v>
      </c>
      <c r="G11" s="8">
        <v>1154</v>
      </c>
      <c r="H11" s="6" t="s">
        <v>7</v>
      </c>
      <c r="I11" s="56">
        <f>D11*G11</f>
        <v>0</v>
      </c>
      <c r="J11" s="5" t="s">
        <v>4</v>
      </c>
      <c r="K11" s="9"/>
      <c r="L11" s="17"/>
      <c r="M11" s="40">
        <f>ROUNDDOWN(I10+I11,0)</f>
        <v>0</v>
      </c>
      <c r="N11" s="7" t="s">
        <v>4</v>
      </c>
      <c r="O11" s="9"/>
    </row>
    <row r="12" spans="1:15" ht="11.25" customHeight="1" thickBot="1" x14ac:dyDescent="0.25">
      <c r="A12" s="138"/>
      <c r="B12" s="19"/>
      <c r="C12" s="10"/>
      <c r="D12" s="51"/>
      <c r="E12" s="11"/>
      <c r="F12" s="12"/>
      <c r="G12" s="13"/>
      <c r="H12" s="10"/>
      <c r="I12" s="57"/>
      <c r="J12" s="11"/>
      <c r="K12" s="14"/>
      <c r="L12" s="16"/>
      <c r="M12" s="10"/>
      <c r="N12" s="10"/>
      <c r="O12" s="14"/>
    </row>
    <row r="13" spans="1:15" ht="21" customHeight="1" x14ac:dyDescent="0.2">
      <c r="A13" s="137" t="s">
        <v>82</v>
      </c>
      <c r="B13" s="18" t="s">
        <v>2</v>
      </c>
      <c r="C13" s="3" t="s">
        <v>1</v>
      </c>
      <c r="D13" s="52">
        <f t="shared" ref="D13" si="0">$D$4</f>
        <v>0</v>
      </c>
      <c r="E13" s="4" t="s">
        <v>4</v>
      </c>
      <c r="F13" s="2" t="s">
        <v>3</v>
      </c>
      <c r="G13" s="15">
        <f>$G$4</f>
        <v>90</v>
      </c>
      <c r="H13" s="2" t="s">
        <v>32</v>
      </c>
      <c r="I13" s="55">
        <f>D13*G13*0.85</f>
        <v>0</v>
      </c>
      <c r="J13" s="5" t="s">
        <v>4</v>
      </c>
      <c r="K13" s="9"/>
      <c r="L13" s="17"/>
      <c r="M13" s="6"/>
      <c r="N13" s="6"/>
      <c r="O13" s="9"/>
    </row>
    <row r="14" spans="1:15" ht="21" x14ac:dyDescent="0.2">
      <c r="A14" s="137"/>
      <c r="B14" s="18" t="s">
        <v>5</v>
      </c>
      <c r="C14" s="7" t="s">
        <v>1</v>
      </c>
      <c r="D14" s="53">
        <f t="shared" ref="D14" si="1">$D$5</f>
        <v>0</v>
      </c>
      <c r="E14" s="5" t="s">
        <v>4</v>
      </c>
      <c r="F14" s="2" t="s">
        <v>3</v>
      </c>
      <c r="G14" s="8">
        <v>1166</v>
      </c>
      <c r="H14" s="6" t="s">
        <v>7</v>
      </c>
      <c r="I14" s="56">
        <f>D14*G14</f>
        <v>0</v>
      </c>
      <c r="J14" s="5" t="s">
        <v>4</v>
      </c>
      <c r="K14" s="9"/>
      <c r="L14" s="17"/>
      <c r="M14" s="40">
        <f>ROUNDDOWN(I13+I14,0)</f>
        <v>0</v>
      </c>
      <c r="N14" s="7" t="s">
        <v>4</v>
      </c>
      <c r="O14" s="9"/>
    </row>
    <row r="15" spans="1:15" ht="11.25" customHeight="1" thickBot="1" x14ac:dyDescent="0.25">
      <c r="A15" s="138"/>
      <c r="B15" s="19"/>
      <c r="C15" s="10"/>
      <c r="D15" s="51"/>
      <c r="E15" s="11"/>
      <c r="F15" s="12"/>
      <c r="G15" s="13"/>
      <c r="H15" s="10"/>
      <c r="I15" s="57"/>
      <c r="J15" s="11"/>
      <c r="K15" s="14"/>
      <c r="L15" s="16"/>
      <c r="M15" s="10"/>
      <c r="N15" s="10"/>
      <c r="O15" s="14"/>
    </row>
    <row r="16" spans="1:15" ht="21" customHeight="1" x14ac:dyDescent="0.2">
      <c r="A16" s="137" t="s">
        <v>83</v>
      </c>
      <c r="B16" s="18" t="s">
        <v>2</v>
      </c>
      <c r="C16" s="3" t="s">
        <v>1</v>
      </c>
      <c r="D16" s="52">
        <f t="shared" ref="D16" si="2">$D$4</f>
        <v>0</v>
      </c>
      <c r="E16" s="4" t="s">
        <v>4</v>
      </c>
      <c r="F16" s="2" t="s">
        <v>3</v>
      </c>
      <c r="G16" s="15">
        <f>$G$4</f>
        <v>90</v>
      </c>
      <c r="H16" s="2" t="s">
        <v>32</v>
      </c>
      <c r="I16" s="55">
        <f>D16*G16*0.85</f>
        <v>0</v>
      </c>
      <c r="J16" s="5" t="s">
        <v>4</v>
      </c>
      <c r="K16" s="9"/>
      <c r="L16" s="17"/>
      <c r="M16" s="6"/>
      <c r="N16" s="6"/>
      <c r="O16" s="9"/>
    </row>
    <row r="17" spans="1:15" ht="21" x14ac:dyDescent="0.2">
      <c r="A17" s="137"/>
      <c r="B17" s="18" t="s">
        <v>5</v>
      </c>
      <c r="C17" s="7" t="s">
        <v>1</v>
      </c>
      <c r="D17" s="104">
        <f>$D$23</f>
        <v>0</v>
      </c>
      <c r="E17" s="5" t="s">
        <v>4</v>
      </c>
      <c r="F17" s="2" t="s">
        <v>3</v>
      </c>
      <c r="G17" s="8">
        <v>1620</v>
      </c>
      <c r="H17" s="6" t="s">
        <v>7</v>
      </c>
      <c r="I17" s="56">
        <f>D17*G17</f>
        <v>0</v>
      </c>
      <c r="J17" s="5" t="s">
        <v>4</v>
      </c>
      <c r="K17" s="9"/>
      <c r="L17" s="17"/>
      <c r="M17" s="40">
        <f>ROUNDDOWN(I16+I17,0)</f>
        <v>0</v>
      </c>
      <c r="N17" s="7" t="s">
        <v>4</v>
      </c>
      <c r="O17" s="9"/>
    </row>
    <row r="18" spans="1:15" ht="11.25" customHeight="1" thickBot="1" x14ac:dyDescent="0.25">
      <c r="A18" s="138"/>
      <c r="B18" s="19"/>
      <c r="C18" s="10"/>
      <c r="D18" s="105"/>
      <c r="E18" s="11"/>
      <c r="F18" s="12"/>
      <c r="G18" s="13"/>
      <c r="H18" s="10"/>
      <c r="I18" s="57"/>
      <c r="J18" s="11"/>
      <c r="K18" s="14"/>
      <c r="L18" s="16"/>
      <c r="M18" s="10"/>
      <c r="N18" s="10"/>
      <c r="O18" s="14"/>
    </row>
    <row r="19" spans="1:15" ht="21" customHeight="1" x14ac:dyDescent="0.2">
      <c r="A19" s="137" t="s">
        <v>84</v>
      </c>
      <c r="B19" s="18" t="s">
        <v>2</v>
      </c>
      <c r="C19" s="3" t="s">
        <v>1</v>
      </c>
      <c r="D19" s="106">
        <f t="shared" ref="D19" si="3">$D$4</f>
        <v>0</v>
      </c>
      <c r="E19" s="4" t="s">
        <v>4</v>
      </c>
      <c r="F19" s="2" t="s">
        <v>3</v>
      </c>
      <c r="G19" s="15">
        <f>$G$4</f>
        <v>90</v>
      </c>
      <c r="H19" s="2" t="s">
        <v>32</v>
      </c>
      <c r="I19" s="55">
        <f>D19*G19*0.85</f>
        <v>0</v>
      </c>
      <c r="J19" s="5" t="s">
        <v>4</v>
      </c>
      <c r="K19" s="9"/>
      <c r="L19" s="17"/>
      <c r="M19" s="6"/>
      <c r="N19" s="6"/>
      <c r="O19" s="9"/>
    </row>
    <row r="20" spans="1:15" ht="21" x14ac:dyDescent="0.2">
      <c r="A20" s="137"/>
      <c r="B20" s="18" t="s">
        <v>5</v>
      </c>
      <c r="C20" s="7" t="s">
        <v>1</v>
      </c>
      <c r="D20" s="104">
        <f>$D$23</f>
        <v>0</v>
      </c>
      <c r="E20" s="5" t="s">
        <v>4</v>
      </c>
      <c r="F20" s="2" t="s">
        <v>3</v>
      </c>
      <c r="G20" s="8">
        <v>1982</v>
      </c>
      <c r="H20" s="6" t="s">
        <v>7</v>
      </c>
      <c r="I20" s="56">
        <f>D20*G20</f>
        <v>0</v>
      </c>
      <c r="J20" s="5" t="s">
        <v>4</v>
      </c>
      <c r="K20" s="9"/>
      <c r="L20" s="17"/>
      <c r="M20" s="40">
        <f>ROUNDDOWN(I19+I20,0)</f>
        <v>0</v>
      </c>
      <c r="N20" s="7" t="s">
        <v>4</v>
      </c>
      <c r="O20" s="9"/>
    </row>
    <row r="21" spans="1:15" ht="11.25" customHeight="1" thickBot="1" x14ac:dyDescent="0.25">
      <c r="A21" s="138"/>
      <c r="B21" s="19"/>
      <c r="C21" s="10"/>
      <c r="D21" s="105"/>
      <c r="E21" s="11"/>
      <c r="F21" s="12"/>
      <c r="G21" s="13"/>
      <c r="H21" s="10"/>
      <c r="I21" s="57"/>
      <c r="J21" s="11"/>
      <c r="K21" s="14"/>
      <c r="L21" s="16"/>
      <c r="M21" s="10"/>
      <c r="N21" s="10"/>
      <c r="O21" s="14"/>
    </row>
    <row r="22" spans="1:15" ht="21" customHeight="1" x14ac:dyDescent="0.2">
      <c r="A22" s="137" t="s">
        <v>85</v>
      </c>
      <c r="B22" s="18" t="s">
        <v>2</v>
      </c>
      <c r="C22" s="3" t="s">
        <v>1</v>
      </c>
      <c r="D22" s="106">
        <f t="shared" ref="D22" si="4">$D$4</f>
        <v>0</v>
      </c>
      <c r="E22" s="4" t="s">
        <v>4</v>
      </c>
      <c r="F22" s="2" t="s">
        <v>3</v>
      </c>
      <c r="G22" s="15">
        <f>$G$4</f>
        <v>90</v>
      </c>
      <c r="H22" s="2" t="s">
        <v>32</v>
      </c>
      <c r="I22" s="55">
        <f>D22*G22*0.85</f>
        <v>0</v>
      </c>
      <c r="J22" s="5" t="s">
        <v>4</v>
      </c>
      <c r="K22" s="9"/>
      <c r="L22" s="17"/>
      <c r="M22" s="6"/>
      <c r="N22" s="6"/>
      <c r="O22" s="9"/>
    </row>
    <row r="23" spans="1:15" ht="21" x14ac:dyDescent="0.2">
      <c r="A23" s="137"/>
      <c r="B23" s="18" t="s">
        <v>5</v>
      </c>
      <c r="C23" s="7" t="s">
        <v>1</v>
      </c>
      <c r="D23" s="104">
        <f>単価表※ここの黄色セルに入力!F35</f>
        <v>0</v>
      </c>
      <c r="E23" s="5" t="s">
        <v>4</v>
      </c>
      <c r="F23" s="2" t="s">
        <v>3</v>
      </c>
      <c r="G23" s="8">
        <v>1573</v>
      </c>
      <c r="H23" s="6" t="s">
        <v>7</v>
      </c>
      <c r="I23" s="56">
        <f>D23*G23</f>
        <v>0</v>
      </c>
      <c r="J23" s="5" t="s">
        <v>4</v>
      </c>
      <c r="K23" s="9"/>
      <c r="L23" s="17"/>
      <c r="M23" s="40">
        <f>ROUNDDOWN(I22+I23,0)</f>
        <v>0</v>
      </c>
      <c r="N23" s="7" t="s">
        <v>4</v>
      </c>
      <c r="O23" s="9"/>
    </row>
    <row r="24" spans="1:15" ht="11.25" customHeight="1" thickBot="1" x14ac:dyDescent="0.25">
      <c r="A24" s="138"/>
      <c r="B24" s="19"/>
      <c r="C24" s="10"/>
      <c r="D24" s="51"/>
      <c r="E24" s="11"/>
      <c r="F24" s="12"/>
      <c r="G24" s="13"/>
      <c r="H24" s="10"/>
      <c r="I24" s="57"/>
      <c r="J24" s="11"/>
      <c r="K24" s="14"/>
      <c r="L24" s="16"/>
      <c r="M24" s="10"/>
      <c r="N24" s="10"/>
      <c r="O24" s="14"/>
    </row>
    <row r="25" spans="1:15" ht="21" customHeight="1" x14ac:dyDescent="0.2">
      <c r="A25" s="137" t="s">
        <v>86</v>
      </c>
      <c r="B25" s="18" t="s">
        <v>2</v>
      </c>
      <c r="C25" s="3" t="s">
        <v>1</v>
      </c>
      <c r="D25" s="52">
        <f t="shared" ref="D25:D28" si="5">$D$4</f>
        <v>0</v>
      </c>
      <c r="E25" s="4" t="s">
        <v>4</v>
      </c>
      <c r="F25" s="2" t="s">
        <v>3</v>
      </c>
      <c r="G25" s="15">
        <f>$G$4</f>
        <v>90</v>
      </c>
      <c r="H25" s="2" t="s">
        <v>32</v>
      </c>
      <c r="I25" s="55">
        <f>D25*G25*0.85</f>
        <v>0</v>
      </c>
      <c r="J25" s="5" t="s">
        <v>4</v>
      </c>
      <c r="K25" s="9"/>
      <c r="L25" s="17"/>
      <c r="M25" s="6"/>
      <c r="N25" s="6"/>
      <c r="O25" s="9"/>
    </row>
    <row r="26" spans="1:15" ht="21" x14ac:dyDescent="0.2">
      <c r="A26" s="137"/>
      <c r="B26" s="18" t="s">
        <v>5</v>
      </c>
      <c r="C26" s="7" t="s">
        <v>1</v>
      </c>
      <c r="D26" s="53">
        <f>$D$5</f>
        <v>0</v>
      </c>
      <c r="E26" s="5" t="s">
        <v>4</v>
      </c>
      <c r="F26" s="2" t="s">
        <v>3</v>
      </c>
      <c r="G26" s="8">
        <v>3183</v>
      </c>
      <c r="H26" s="6" t="s">
        <v>7</v>
      </c>
      <c r="I26" s="56">
        <f>D26*G26</f>
        <v>0</v>
      </c>
      <c r="J26" s="5" t="s">
        <v>4</v>
      </c>
      <c r="K26" s="9"/>
      <c r="L26" s="17"/>
      <c r="M26" s="40">
        <f>ROUNDDOWN(I25+I26,0)</f>
        <v>0</v>
      </c>
      <c r="N26" s="7" t="s">
        <v>4</v>
      </c>
      <c r="O26" s="9"/>
    </row>
    <row r="27" spans="1:15" ht="11.25" customHeight="1" thickBot="1" x14ac:dyDescent="0.25">
      <c r="A27" s="138"/>
      <c r="B27" s="19"/>
      <c r="C27" s="10"/>
      <c r="D27" s="51"/>
      <c r="E27" s="11"/>
      <c r="F27" s="12"/>
      <c r="G27" s="13"/>
      <c r="H27" s="10"/>
      <c r="I27" s="57"/>
      <c r="J27" s="11"/>
      <c r="K27" s="14"/>
      <c r="L27" s="16"/>
      <c r="M27" s="10"/>
      <c r="N27" s="10"/>
      <c r="O27" s="14"/>
    </row>
    <row r="28" spans="1:15" ht="21" customHeight="1" x14ac:dyDescent="0.2">
      <c r="A28" s="137" t="s">
        <v>87</v>
      </c>
      <c r="B28" s="18" t="s">
        <v>2</v>
      </c>
      <c r="C28" s="3" t="s">
        <v>1</v>
      </c>
      <c r="D28" s="52">
        <f t="shared" si="5"/>
        <v>0</v>
      </c>
      <c r="E28" s="4" t="s">
        <v>4</v>
      </c>
      <c r="F28" s="2" t="s">
        <v>3</v>
      </c>
      <c r="G28" s="15">
        <f>$G$4</f>
        <v>90</v>
      </c>
      <c r="H28" s="2" t="s">
        <v>32</v>
      </c>
      <c r="I28" s="55">
        <f>D28*G28*0.85</f>
        <v>0</v>
      </c>
      <c r="J28" s="5" t="s">
        <v>4</v>
      </c>
      <c r="K28" s="9"/>
      <c r="L28" s="17"/>
      <c r="M28" s="6"/>
      <c r="N28" s="6"/>
      <c r="O28" s="9"/>
    </row>
    <row r="29" spans="1:15" ht="21" x14ac:dyDescent="0.2">
      <c r="A29" s="137"/>
      <c r="B29" s="18" t="s">
        <v>6</v>
      </c>
      <c r="C29" s="7" t="s">
        <v>1</v>
      </c>
      <c r="D29" s="53">
        <f>$D$5</f>
        <v>0</v>
      </c>
      <c r="E29" s="5" t="s">
        <v>4</v>
      </c>
      <c r="F29" s="2" t="s">
        <v>3</v>
      </c>
      <c r="G29" s="8">
        <v>2820</v>
      </c>
      <c r="H29" s="6" t="s">
        <v>7</v>
      </c>
      <c r="I29" s="56">
        <f>D29*G29</f>
        <v>0</v>
      </c>
      <c r="J29" s="5" t="s">
        <v>4</v>
      </c>
      <c r="K29" s="9"/>
      <c r="L29" s="17"/>
      <c r="M29" s="40">
        <f>ROUNDDOWN(I28+I29,0)</f>
        <v>0</v>
      </c>
      <c r="N29" s="7" t="s">
        <v>4</v>
      </c>
      <c r="O29" s="9"/>
    </row>
    <row r="30" spans="1:15" ht="11.25" customHeight="1" thickBot="1" x14ac:dyDescent="0.25">
      <c r="A30" s="138"/>
      <c r="B30" s="19"/>
      <c r="C30" s="10"/>
      <c r="D30" s="51"/>
      <c r="E30" s="11"/>
      <c r="F30" s="12"/>
      <c r="G30" s="13"/>
      <c r="H30" s="10"/>
      <c r="I30" s="57"/>
      <c r="J30" s="11"/>
      <c r="K30" s="14"/>
      <c r="L30" s="16"/>
      <c r="M30" s="10"/>
      <c r="N30" s="10"/>
      <c r="O30" s="14"/>
    </row>
    <row r="31" spans="1:15" ht="21" customHeight="1" x14ac:dyDescent="0.2">
      <c r="A31" s="137" t="s">
        <v>88</v>
      </c>
      <c r="B31" s="18" t="s">
        <v>2</v>
      </c>
      <c r="C31" s="3" t="s">
        <v>1</v>
      </c>
      <c r="D31" s="52">
        <f t="shared" ref="D31" si="6">$D$4</f>
        <v>0</v>
      </c>
      <c r="E31" s="4" t="s">
        <v>4</v>
      </c>
      <c r="F31" s="2" t="s">
        <v>3</v>
      </c>
      <c r="G31" s="15">
        <f>$G$4</f>
        <v>90</v>
      </c>
      <c r="H31" s="2" t="s">
        <v>32</v>
      </c>
      <c r="I31" s="55">
        <f>D31*G31*0.85</f>
        <v>0</v>
      </c>
      <c r="J31" s="5" t="s">
        <v>4</v>
      </c>
      <c r="K31" s="9"/>
      <c r="L31" s="17"/>
      <c r="M31" s="6"/>
      <c r="N31" s="6"/>
      <c r="O31" s="9"/>
    </row>
    <row r="32" spans="1:15" ht="21" x14ac:dyDescent="0.2">
      <c r="A32" s="137"/>
      <c r="B32" s="18" t="s">
        <v>6</v>
      </c>
      <c r="C32" s="7" t="s">
        <v>1</v>
      </c>
      <c r="D32" s="53">
        <f>$D$5</f>
        <v>0</v>
      </c>
      <c r="E32" s="5" t="s">
        <v>4</v>
      </c>
      <c r="F32" s="2" t="s">
        <v>3</v>
      </c>
      <c r="G32" s="8">
        <v>1871</v>
      </c>
      <c r="H32" s="6" t="s">
        <v>7</v>
      </c>
      <c r="I32" s="56">
        <f>D32*G32</f>
        <v>0</v>
      </c>
      <c r="J32" s="5" t="s">
        <v>4</v>
      </c>
      <c r="K32" s="9"/>
      <c r="L32" s="17"/>
      <c r="M32" s="40">
        <f>ROUNDDOWN(I31+I32,0)</f>
        <v>0</v>
      </c>
      <c r="N32" s="7" t="s">
        <v>4</v>
      </c>
      <c r="O32" s="9"/>
    </row>
    <row r="33" spans="1:17" ht="11.25" customHeight="1" thickBot="1" x14ac:dyDescent="0.25">
      <c r="A33" s="138"/>
      <c r="B33" s="19"/>
      <c r="C33" s="10"/>
      <c r="D33" s="51"/>
      <c r="E33" s="11"/>
      <c r="F33" s="12"/>
      <c r="G33" s="13"/>
      <c r="H33" s="10"/>
      <c r="I33" s="57"/>
      <c r="J33" s="11"/>
      <c r="K33" s="14"/>
      <c r="L33" s="16"/>
      <c r="M33" s="10"/>
      <c r="N33" s="10"/>
      <c r="O33" s="14"/>
    </row>
    <row r="34" spans="1:17" ht="21" customHeight="1" x14ac:dyDescent="0.2">
      <c r="A34" s="137" t="s">
        <v>89</v>
      </c>
      <c r="B34" s="18" t="s">
        <v>2</v>
      </c>
      <c r="C34" s="3" t="s">
        <v>1</v>
      </c>
      <c r="D34" s="52">
        <f t="shared" ref="D34" si="7">$D$4</f>
        <v>0</v>
      </c>
      <c r="E34" s="4" t="s">
        <v>4</v>
      </c>
      <c r="F34" s="2" t="s">
        <v>3</v>
      </c>
      <c r="G34" s="15">
        <f>$G$4</f>
        <v>90</v>
      </c>
      <c r="H34" s="2" t="s">
        <v>32</v>
      </c>
      <c r="I34" s="55">
        <f>D34*G34*0.85</f>
        <v>0</v>
      </c>
      <c r="J34" s="5" t="s">
        <v>4</v>
      </c>
      <c r="K34" s="9"/>
      <c r="L34" s="17"/>
      <c r="M34" s="6"/>
      <c r="N34" s="6"/>
      <c r="O34" s="9"/>
    </row>
    <row r="35" spans="1:17" ht="21" x14ac:dyDescent="0.2">
      <c r="A35" s="137"/>
      <c r="B35" s="18" t="s">
        <v>6</v>
      </c>
      <c r="C35" s="7" t="s">
        <v>1</v>
      </c>
      <c r="D35" s="53">
        <f t="shared" ref="D35" si="8">$D$5</f>
        <v>0</v>
      </c>
      <c r="E35" s="5" t="s">
        <v>4</v>
      </c>
      <c r="F35" s="2" t="s">
        <v>3</v>
      </c>
      <c r="G35" s="8">
        <v>1377</v>
      </c>
      <c r="H35" s="6" t="s">
        <v>7</v>
      </c>
      <c r="I35" s="56">
        <f>D35*G35</f>
        <v>0</v>
      </c>
      <c r="J35" s="5" t="s">
        <v>4</v>
      </c>
      <c r="K35" s="9"/>
      <c r="L35" s="17"/>
      <c r="M35" s="40">
        <f>ROUNDDOWN(I34+I35,0)</f>
        <v>0</v>
      </c>
      <c r="N35" s="7" t="s">
        <v>4</v>
      </c>
      <c r="O35" s="9"/>
    </row>
    <row r="36" spans="1:17" ht="11.25" customHeight="1" thickBot="1" x14ac:dyDescent="0.25">
      <c r="A36" s="138"/>
      <c r="B36" s="19"/>
      <c r="C36" s="10"/>
      <c r="D36" s="51"/>
      <c r="E36" s="11"/>
      <c r="F36" s="12"/>
      <c r="G36" s="13"/>
      <c r="H36" s="10"/>
      <c r="I36" s="57"/>
      <c r="J36" s="11"/>
      <c r="K36" s="14"/>
      <c r="L36" s="16"/>
      <c r="M36" s="10"/>
      <c r="N36" s="10"/>
      <c r="O36" s="14"/>
    </row>
    <row r="37" spans="1:17" ht="21" customHeight="1" x14ac:dyDescent="0.2">
      <c r="A37" s="136" t="s">
        <v>90</v>
      </c>
      <c r="B37" s="92" t="s">
        <v>2</v>
      </c>
      <c r="C37" s="93" t="s">
        <v>1</v>
      </c>
      <c r="D37" s="94">
        <f t="shared" ref="D37" si="9">$D$4</f>
        <v>0</v>
      </c>
      <c r="E37" s="95" t="s">
        <v>4</v>
      </c>
      <c r="F37" s="96" t="s">
        <v>3</v>
      </c>
      <c r="G37" s="97">
        <f>$G$4</f>
        <v>90</v>
      </c>
      <c r="H37" s="96" t="s">
        <v>32</v>
      </c>
      <c r="I37" s="98">
        <f>D37*G37*0.85</f>
        <v>0</v>
      </c>
      <c r="J37" s="99" t="s">
        <v>4</v>
      </c>
      <c r="K37" s="100"/>
      <c r="L37" s="101"/>
      <c r="M37" s="102"/>
      <c r="N37" s="102"/>
      <c r="O37" s="100"/>
    </row>
    <row r="38" spans="1:17" ht="21" x14ac:dyDescent="0.2">
      <c r="A38" s="137"/>
      <c r="B38" s="18" t="s">
        <v>5</v>
      </c>
      <c r="C38" s="7" t="s">
        <v>1</v>
      </c>
      <c r="D38" s="53">
        <f t="shared" ref="D38" si="10">$D$5</f>
        <v>0</v>
      </c>
      <c r="E38" s="5" t="s">
        <v>4</v>
      </c>
      <c r="F38" s="2" t="s">
        <v>3</v>
      </c>
      <c r="G38" s="8">
        <v>1334</v>
      </c>
      <c r="H38" s="6" t="s">
        <v>7</v>
      </c>
      <c r="I38" s="56">
        <f>D38*G38</f>
        <v>0</v>
      </c>
      <c r="J38" s="5" t="s">
        <v>4</v>
      </c>
      <c r="K38" s="9"/>
      <c r="L38" s="17"/>
      <c r="M38" s="40">
        <f>ROUNDDOWN(I37+I38,0)</f>
        <v>0</v>
      </c>
      <c r="N38" s="7" t="s">
        <v>4</v>
      </c>
      <c r="O38" s="9"/>
    </row>
    <row r="39" spans="1:17" ht="11.25" customHeight="1" thickBot="1" x14ac:dyDescent="0.25">
      <c r="A39" s="138"/>
      <c r="B39" s="19"/>
      <c r="C39" s="10"/>
      <c r="D39" s="51"/>
      <c r="E39" s="11"/>
      <c r="F39" s="12"/>
      <c r="G39" s="13"/>
      <c r="H39" s="10"/>
      <c r="I39" s="57"/>
      <c r="J39" s="11"/>
      <c r="K39" s="14"/>
      <c r="L39" s="16"/>
      <c r="M39" s="10"/>
      <c r="N39" s="10"/>
      <c r="O39" s="14"/>
    </row>
    <row r="40" spans="1:17" ht="21" customHeight="1" x14ac:dyDescent="0.15">
      <c r="A40" s="103"/>
      <c r="B40" s="103"/>
      <c r="C40" s="103"/>
      <c r="D40" s="103"/>
      <c r="E40" s="91"/>
      <c r="F40" s="2"/>
      <c r="G40" s="15"/>
      <c r="H40" s="2"/>
      <c r="I40" s="58"/>
      <c r="J40" s="41"/>
      <c r="K40" s="6"/>
      <c r="L40" s="6"/>
      <c r="M40" s="6"/>
      <c r="N40" s="6"/>
      <c r="O40" s="6"/>
      <c r="P40" s="6"/>
      <c r="Q40" s="6"/>
    </row>
    <row r="41" spans="1:17" ht="9" customHeight="1" x14ac:dyDescent="0.2">
      <c r="A41" s="42"/>
      <c r="B41" s="43"/>
      <c r="C41" s="6"/>
      <c r="D41" s="54"/>
      <c r="E41" s="41"/>
      <c r="F41" s="2"/>
      <c r="G41" s="8"/>
      <c r="H41" s="6"/>
      <c r="I41" s="58"/>
      <c r="J41" s="41"/>
      <c r="K41" s="6"/>
      <c r="L41" s="6"/>
      <c r="M41" s="6"/>
      <c r="N41" s="6"/>
      <c r="O41" s="6"/>
    </row>
    <row r="42" spans="1:17" ht="27" customHeight="1" thickBot="1" x14ac:dyDescent="0.25">
      <c r="A42" s="42"/>
      <c r="B42" s="43"/>
      <c r="C42" s="6"/>
      <c r="D42" s="54"/>
      <c r="E42" s="41"/>
      <c r="F42" s="2"/>
      <c r="G42" s="73"/>
      <c r="H42" s="6"/>
      <c r="I42" s="140" t="s">
        <v>65</v>
      </c>
      <c r="J42" s="140"/>
      <c r="K42" s="140"/>
      <c r="L42" s="140"/>
      <c r="M42" s="45">
        <f>M5+M8+M11+M14+M17+M20+M23+M26+M29+M32+M35+M38</f>
        <v>0</v>
      </c>
      <c r="N42" s="44" t="s">
        <v>4</v>
      </c>
      <c r="O42" s="6"/>
    </row>
    <row r="43" spans="1:17" ht="6" customHeight="1" thickTop="1" x14ac:dyDescent="0.2">
      <c r="A43" s="42"/>
      <c r="B43" s="43"/>
      <c r="C43" s="6"/>
      <c r="D43" s="54"/>
      <c r="E43" s="41"/>
      <c r="F43" s="2"/>
      <c r="G43" s="8"/>
      <c r="H43" s="6"/>
      <c r="I43" s="58"/>
      <c r="J43" s="41"/>
      <c r="K43" s="6"/>
      <c r="L43" s="6"/>
      <c r="M43" s="6"/>
      <c r="N43" s="6"/>
      <c r="O43" s="6"/>
    </row>
    <row r="44" spans="1:17" ht="19.5" customHeight="1" x14ac:dyDescent="0.15">
      <c r="A44" s="139" t="s">
        <v>33</v>
      </c>
      <c r="B44" s="139"/>
      <c r="C44" s="139"/>
      <c r="D44" s="139"/>
      <c r="E44" s="139"/>
      <c r="F44" s="139"/>
      <c r="G44" s="139"/>
      <c r="H44" s="139"/>
      <c r="I44" s="139"/>
      <c r="J44" s="139"/>
      <c r="K44" s="139"/>
      <c r="L44" s="139"/>
      <c r="M44" s="139"/>
    </row>
  </sheetData>
  <sheetProtection algorithmName="SHA-512" hashValue="SZMn8ed5/3h05H8iOgtHA6MyVYnTlktRBYIIqh1XGUuLTs5e8Pl8QYYbEDFhg8TnJODleAnu9AOBakmAmMHm7w==" saltValue="uPECoh4chUqeeBQxiBOKqw==" spinCount="100000" sheet="1" objects="1" scenarios="1" selectLockedCells="1" selectUnlockedCells="1"/>
  <mergeCells count="18">
    <mergeCell ref="A44:M44"/>
    <mergeCell ref="A10:A12"/>
    <mergeCell ref="A13:A15"/>
    <mergeCell ref="A16:A18"/>
    <mergeCell ref="A19:A21"/>
    <mergeCell ref="A22:A24"/>
    <mergeCell ref="A25:A27"/>
    <mergeCell ref="A28:A30"/>
    <mergeCell ref="A31:A33"/>
    <mergeCell ref="A34:A36"/>
    <mergeCell ref="A37:A39"/>
    <mergeCell ref="I42:L42"/>
    <mergeCell ref="A7:A9"/>
    <mergeCell ref="J1:K1"/>
    <mergeCell ref="M1:O1"/>
    <mergeCell ref="B3:K3"/>
    <mergeCell ref="L3:O3"/>
    <mergeCell ref="A4:A6"/>
  </mergeCells>
  <phoneticPr fontId="9"/>
  <pageMargins left="0.47244094488188981" right="0.19685039370078741" top="0.23622047244094491" bottom="0.23622047244094491" header="0.31496062992125984" footer="0.31496062992125984"/>
  <pageSetup paperSize="9" scale="7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O44"/>
  <sheetViews>
    <sheetView topLeftCell="A7" zoomScaleNormal="100" workbookViewId="0">
      <selection activeCell="G41" sqref="G41"/>
    </sheetView>
  </sheetViews>
  <sheetFormatPr defaultRowHeight="13.5" x14ac:dyDescent="0.15"/>
  <cols>
    <col min="1" max="1" width="19.125" customWidth="1"/>
    <col min="2" max="2" width="4.375" customWidth="1"/>
    <col min="3" max="3" width="3.375" bestFit="1" customWidth="1"/>
    <col min="4" max="4" width="12.875" style="48" customWidth="1"/>
    <col min="5" max="6" width="3.375" bestFit="1" customWidth="1"/>
    <col min="7" max="7" width="7.875" customWidth="1"/>
    <col min="8" max="8" width="14.75" customWidth="1"/>
    <col min="9" max="9" width="15.125" style="48" customWidth="1"/>
    <col min="10" max="10" width="2.75" style="72" customWidth="1"/>
    <col min="11" max="11" width="3.5" customWidth="1"/>
    <col min="12" max="12" width="2.375" customWidth="1"/>
    <col min="13" max="13" width="15.625" customWidth="1"/>
    <col min="14" max="14" width="3.125" customWidth="1"/>
    <col min="15" max="15" width="1.375" customWidth="1"/>
  </cols>
  <sheetData>
    <row r="1" spans="1:15" ht="19.5" customHeight="1" x14ac:dyDescent="0.15">
      <c r="J1" s="131"/>
      <c r="K1" s="131"/>
      <c r="L1" s="71"/>
      <c r="M1" s="132" t="s">
        <v>31</v>
      </c>
      <c r="N1" s="132"/>
      <c r="O1" s="132"/>
    </row>
    <row r="2" spans="1:15" ht="22.5" customHeight="1" thickBot="1" x14ac:dyDescent="0.2">
      <c r="A2" s="20" t="s">
        <v>57</v>
      </c>
    </row>
    <row r="3" spans="1:15" ht="22.5" customHeight="1" thickBot="1" x14ac:dyDescent="0.2">
      <c r="A3" s="1" t="s">
        <v>0</v>
      </c>
      <c r="B3" s="133" t="s">
        <v>29</v>
      </c>
      <c r="C3" s="134"/>
      <c r="D3" s="134"/>
      <c r="E3" s="134"/>
      <c r="F3" s="134"/>
      <c r="G3" s="134"/>
      <c r="H3" s="134"/>
      <c r="I3" s="134"/>
      <c r="J3" s="134"/>
      <c r="K3" s="135"/>
      <c r="L3" s="133" t="s">
        <v>30</v>
      </c>
      <c r="M3" s="134"/>
      <c r="N3" s="134"/>
      <c r="O3" s="135"/>
    </row>
    <row r="4" spans="1:15" ht="21" customHeight="1" x14ac:dyDescent="0.2">
      <c r="A4" s="137" t="s">
        <v>79</v>
      </c>
      <c r="B4" s="18" t="s">
        <v>2</v>
      </c>
      <c r="C4" s="3" t="s">
        <v>1</v>
      </c>
      <c r="D4" s="49">
        <f>単価表※ここの黄色セルに入力!F26</f>
        <v>0</v>
      </c>
      <c r="E4" s="4" t="s">
        <v>4</v>
      </c>
      <c r="F4" s="2" t="s">
        <v>3</v>
      </c>
      <c r="G4" s="15">
        <v>424</v>
      </c>
      <c r="H4" s="2" t="s">
        <v>32</v>
      </c>
      <c r="I4" s="55">
        <f>D4*G4*0.85</f>
        <v>0</v>
      </c>
      <c r="J4" s="5" t="s">
        <v>4</v>
      </c>
      <c r="K4" s="9"/>
      <c r="L4" s="17"/>
      <c r="M4" s="6"/>
      <c r="N4" s="6"/>
      <c r="O4" s="9"/>
    </row>
    <row r="5" spans="1:15" ht="21" x14ac:dyDescent="0.2">
      <c r="A5" s="137"/>
      <c r="B5" s="18" t="s">
        <v>5</v>
      </c>
      <c r="C5" s="7" t="s">
        <v>1</v>
      </c>
      <c r="D5" s="50">
        <f>単価表※ここの黄色セルに入力!F31</f>
        <v>0</v>
      </c>
      <c r="E5" s="5" t="s">
        <v>4</v>
      </c>
      <c r="F5" s="2" t="s">
        <v>3</v>
      </c>
      <c r="G5" s="8">
        <v>12238</v>
      </c>
      <c r="H5" s="6" t="s">
        <v>7</v>
      </c>
      <c r="I5" s="56">
        <f>D5*G5</f>
        <v>0</v>
      </c>
      <c r="J5" s="5" t="s">
        <v>4</v>
      </c>
      <c r="K5" s="9"/>
      <c r="L5" s="17"/>
      <c r="M5" s="40">
        <f>ROUNDDOWN(I4+I5,0)</f>
        <v>0</v>
      </c>
      <c r="N5" s="7" t="s">
        <v>4</v>
      </c>
      <c r="O5" s="9"/>
    </row>
    <row r="6" spans="1:15" ht="11.25" customHeight="1" thickBot="1" x14ac:dyDescent="0.25">
      <c r="A6" s="138"/>
      <c r="B6" s="19"/>
      <c r="C6" s="10"/>
      <c r="D6" s="51"/>
      <c r="E6" s="11"/>
      <c r="F6" s="12"/>
      <c r="G6" s="13"/>
      <c r="H6" s="10"/>
      <c r="I6" s="57"/>
      <c r="J6" s="11"/>
      <c r="K6" s="14"/>
      <c r="L6" s="16"/>
      <c r="M6" s="10"/>
      <c r="N6" s="10"/>
      <c r="O6" s="14"/>
    </row>
    <row r="7" spans="1:15" ht="21" customHeight="1" x14ac:dyDescent="0.2">
      <c r="A7" s="137" t="s">
        <v>80</v>
      </c>
      <c r="B7" s="18" t="s">
        <v>2</v>
      </c>
      <c r="C7" s="3" t="s">
        <v>1</v>
      </c>
      <c r="D7" s="52">
        <f>$D$4</f>
        <v>0</v>
      </c>
      <c r="E7" s="4" t="s">
        <v>4</v>
      </c>
      <c r="F7" s="2" t="s">
        <v>3</v>
      </c>
      <c r="G7" s="15">
        <f>$G$4</f>
        <v>424</v>
      </c>
      <c r="H7" s="2" t="s">
        <v>32</v>
      </c>
      <c r="I7" s="55">
        <f>D7*G7*0.85</f>
        <v>0</v>
      </c>
      <c r="J7" s="5" t="s">
        <v>4</v>
      </c>
      <c r="K7" s="9"/>
      <c r="L7" s="17"/>
      <c r="M7" s="6"/>
      <c r="N7" s="6"/>
      <c r="O7" s="9"/>
    </row>
    <row r="8" spans="1:15" ht="21" x14ac:dyDescent="0.2">
      <c r="A8" s="137"/>
      <c r="B8" s="18" t="s">
        <v>5</v>
      </c>
      <c r="C8" s="7" t="s">
        <v>1</v>
      </c>
      <c r="D8" s="53">
        <f>$D$5</f>
        <v>0</v>
      </c>
      <c r="E8" s="5" t="s">
        <v>4</v>
      </c>
      <c r="F8" s="2" t="s">
        <v>3</v>
      </c>
      <c r="G8" s="8">
        <v>14080</v>
      </c>
      <c r="H8" s="6" t="s">
        <v>7</v>
      </c>
      <c r="I8" s="56">
        <f>D8*G8</f>
        <v>0</v>
      </c>
      <c r="J8" s="5" t="s">
        <v>4</v>
      </c>
      <c r="K8" s="9"/>
      <c r="L8" s="17"/>
      <c r="M8" s="40">
        <f>ROUNDDOWN(I7+I8,0)</f>
        <v>0</v>
      </c>
      <c r="N8" s="7" t="s">
        <v>4</v>
      </c>
      <c r="O8" s="9"/>
    </row>
    <row r="9" spans="1:15" ht="11.25" customHeight="1" thickBot="1" x14ac:dyDescent="0.25">
      <c r="A9" s="138"/>
      <c r="B9" s="19"/>
      <c r="C9" s="10"/>
      <c r="D9" s="51"/>
      <c r="E9" s="11"/>
      <c r="F9" s="12"/>
      <c r="G9" s="13"/>
      <c r="H9" s="10"/>
      <c r="I9" s="57"/>
      <c r="J9" s="11"/>
      <c r="K9" s="14"/>
      <c r="L9" s="16"/>
      <c r="M9" s="10"/>
      <c r="N9" s="10"/>
      <c r="O9" s="14"/>
    </row>
    <row r="10" spans="1:15" ht="21" customHeight="1" x14ac:dyDescent="0.2">
      <c r="A10" s="137" t="s">
        <v>81</v>
      </c>
      <c r="B10" s="18" t="s">
        <v>2</v>
      </c>
      <c r="C10" s="3" t="s">
        <v>1</v>
      </c>
      <c r="D10" s="52">
        <f>$D$4</f>
        <v>0</v>
      </c>
      <c r="E10" s="4" t="s">
        <v>4</v>
      </c>
      <c r="F10" s="2" t="s">
        <v>3</v>
      </c>
      <c r="G10" s="15">
        <f>$G$4</f>
        <v>424</v>
      </c>
      <c r="H10" s="2" t="s">
        <v>32</v>
      </c>
      <c r="I10" s="55">
        <f>D10*G10*0.85</f>
        <v>0</v>
      </c>
      <c r="J10" s="5" t="s">
        <v>4</v>
      </c>
      <c r="K10" s="9"/>
      <c r="L10" s="17"/>
      <c r="M10" s="6"/>
      <c r="N10" s="6"/>
      <c r="O10" s="9"/>
    </row>
    <row r="11" spans="1:15" ht="21" x14ac:dyDescent="0.2">
      <c r="A11" s="137"/>
      <c r="B11" s="18" t="s">
        <v>5</v>
      </c>
      <c r="C11" s="7" t="s">
        <v>1</v>
      </c>
      <c r="D11" s="53">
        <f>$D$5</f>
        <v>0</v>
      </c>
      <c r="E11" s="5" t="s">
        <v>4</v>
      </c>
      <c r="F11" s="2" t="s">
        <v>3</v>
      </c>
      <c r="G11" s="8">
        <v>12323</v>
      </c>
      <c r="H11" s="6" t="s">
        <v>7</v>
      </c>
      <c r="I11" s="56">
        <f>D11*G11</f>
        <v>0</v>
      </c>
      <c r="J11" s="5" t="s">
        <v>4</v>
      </c>
      <c r="K11" s="9"/>
      <c r="L11" s="17"/>
      <c r="M11" s="40">
        <f>ROUNDDOWN(I10+I11,0)</f>
        <v>0</v>
      </c>
      <c r="N11" s="7" t="s">
        <v>4</v>
      </c>
      <c r="O11" s="9"/>
    </row>
    <row r="12" spans="1:15" ht="11.25" customHeight="1" thickBot="1" x14ac:dyDescent="0.25">
      <c r="A12" s="138"/>
      <c r="B12" s="19"/>
      <c r="C12" s="10"/>
      <c r="D12" s="51"/>
      <c r="E12" s="11"/>
      <c r="F12" s="12"/>
      <c r="G12" s="13"/>
      <c r="H12" s="10"/>
      <c r="I12" s="57"/>
      <c r="J12" s="11"/>
      <c r="K12" s="14"/>
      <c r="L12" s="16"/>
      <c r="M12" s="10"/>
      <c r="N12" s="10"/>
      <c r="O12" s="14"/>
    </row>
    <row r="13" spans="1:15" ht="21" customHeight="1" x14ac:dyDescent="0.2">
      <c r="A13" s="137" t="s">
        <v>82</v>
      </c>
      <c r="B13" s="18" t="s">
        <v>2</v>
      </c>
      <c r="C13" s="3" t="s">
        <v>1</v>
      </c>
      <c r="D13" s="52">
        <f t="shared" ref="D13" si="0">$D$4</f>
        <v>0</v>
      </c>
      <c r="E13" s="4" t="s">
        <v>4</v>
      </c>
      <c r="F13" s="2" t="s">
        <v>3</v>
      </c>
      <c r="G13" s="15">
        <f>$G$4</f>
        <v>424</v>
      </c>
      <c r="H13" s="2" t="s">
        <v>32</v>
      </c>
      <c r="I13" s="55">
        <f>D13*G13*0.85</f>
        <v>0</v>
      </c>
      <c r="J13" s="5" t="s">
        <v>4</v>
      </c>
      <c r="K13" s="9"/>
      <c r="L13" s="17"/>
      <c r="M13" s="6"/>
      <c r="N13" s="6"/>
      <c r="O13" s="9"/>
    </row>
    <row r="14" spans="1:15" ht="21" x14ac:dyDescent="0.2">
      <c r="A14" s="137"/>
      <c r="B14" s="18" t="s">
        <v>5</v>
      </c>
      <c r="C14" s="7" t="s">
        <v>1</v>
      </c>
      <c r="D14" s="53">
        <f t="shared" ref="D14" si="1">$D$5</f>
        <v>0</v>
      </c>
      <c r="E14" s="5" t="s">
        <v>4</v>
      </c>
      <c r="F14" s="2" t="s">
        <v>3</v>
      </c>
      <c r="G14" s="8">
        <v>15879</v>
      </c>
      <c r="H14" s="6" t="s">
        <v>7</v>
      </c>
      <c r="I14" s="56">
        <f>D14*G14</f>
        <v>0</v>
      </c>
      <c r="J14" s="5" t="s">
        <v>4</v>
      </c>
      <c r="K14" s="9"/>
      <c r="L14" s="17"/>
      <c r="M14" s="40">
        <f>ROUNDDOWN(I13+I14,0)</f>
        <v>0</v>
      </c>
      <c r="N14" s="7" t="s">
        <v>4</v>
      </c>
      <c r="O14" s="9"/>
    </row>
    <row r="15" spans="1:15" ht="11.25" customHeight="1" thickBot="1" x14ac:dyDescent="0.25">
      <c r="A15" s="138"/>
      <c r="B15" s="19"/>
      <c r="C15" s="10"/>
      <c r="D15" s="51"/>
      <c r="E15" s="11"/>
      <c r="F15" s="12"/>
      <c r="G15" s="13"/>
      <c r="H15" s="10"/>
      <c r="I15" s="57"/>
      <c r="J15" s="11"/>
      <c r="K15" s="14"/>
      <c r="L15" s="16"/>
      <c r="M15" s="10"/>
      <c r="N15" s="10"/>
      <c r="O15" s="14"/>
    </row>
    <row r="16" spans="1:15" ht="21" customHeight="1" x14ac:dyDescent="0.2">
      <c r="A16" s="137" t="s">
        <v>83</v>
      </c>
      <c r="B16" s="18" t="s">
        <v>2</v>
      </c>
      <c r="C16" s="3" t="s">
        <v>1</v>
      </c>
      <c r="D16" s="52">
        <f t="shared" ref="D16" si="2">$D$4</f>
        <v>0</v>
      </c>
      <c r="E16" s="4" t="s">
        <v>4</v>
      </c>
      <c r="F16" s="2" t="s">
        <v>3</v>
      </c>
      <c r="G16" s="15">
        <f>$G$4</f>
        <v>424</v>
      </c>
      <c r="H16" s="2" t="s">
        <v>32</v>
      </c>
      <c r="I16" s="55">
        <f>D16*G16*0.85</f>
        <v>0</v>
      </c>
      <c r="J16" s="5" t="s">
        <v>4</v>
      </c>
      <c r="K16" s="9"/>
      <c r="L16" s="17"/>
      <c r="M16" s="6"/>
      <c r="N16" s="6"/>
      <c r="O16" s="9"/>
    </row>
    <row r="17" spans="1:15" ht="21" x14ac:dyDescent="0.2">
      <c r="A17" s="137"/>
      <c r="B17" s="18" t="s">
        <v>5</v>
      </c>
      <c r="C17" s="7" t="s">
        <v>1</v>
      </c>
      <c r="D17" s="104">
        <f>$D$23</f>
        <v>0</v>
      </c>
      <c r="E17" s="5" t="s">
        <v>4</v>
      </c>
      <c r="F17" s="2" t="s">
        <v>3</v>
      </c>
      <c r="G17" s="8">
        <v>22177</v>
      </c>
      <c r="H17" s="6" t="s">
        <v>7</v>
      </c>
      <c r="I17" s="56">
        <f>D17*G17</f>
        <v>0</v>
      </c>
      <c r="J17" s="5" t="s">
        <v>4</v>
      </c>
      <c r="K17" s="9"/>
      <c r="L17" s="17"/>
      <c r="M17" s="40">
        <f>ROUNDDOWN(I16+I17,0)</f>
        <v>0</v>
      </c>
      <c r="N17" s="7" t="s">
        <v>4</v>
      </c>
      <c r="O17" s="9"/>
    </row>
    <row r="18" spans="1:15" ht="11.25" customHeight="1" thickBot="1" x14ac:dyDescent="0.25">
      <c r="A18" s="138"/>
      <c r="B18" s="19"/>
      <c r="C18" s="10"/>
      <c r="D18" s="105"/>
      <c r="E18" s="11"/>
      <c r="F18" s="12"/>
      <c r="G18" s="13"/>
      <c r="H18" s="10"/>
      <c r="I18" s="57"/>
      <c r="J18" s="11"/>
      <c r="K18" s="14"/>
      <c r="L18" s="16"/>
      <c r="M18" s="10"/>
      <c r="N18" s="10"/>
      <c r="O18" s="14"/>
    </row>
    <row r="19" spans="1:15" ht="21" customHeight="1" x14ac:dyDescent="0.2">
      <c r="A19" s="137" t="s">
        <v>84</v>
      </c>
      <c r="B19" s="18" t="s">
        <v>2</v>
      </c>
      <c r="C19" s="3" t="s">
        <v>1</v>
      </c>
      <c r="D19" s="106">
        <f t="shared" ref="D19" si="3">$D$4</f>
        <v>0</v>
      </c>
      <c r="E19" s="4" t="s">
        <v>4</v>
      </c>
      <c r="F19" s="2" t="s">
        <v>3</v>
      </c>
      <c r="G19" s="15">
        <f>$G$4</f>
        <v>424</v>
      </c>
      <c r="H19" s="2" t="s">
        <v>32</v>
      </c>
      <c r="I19" s="55">
        <f>D19*G19*0.85</f>
        <v>0</v>
      </c>
      <c r="J19" s="5" t="s">
        <v>4</v>
      </c>
      <c r="K19" s="9"/>
      <c r="L19" s="17"/>
      <c r="M19" s="6"/>
      <c r="N19" s="6"/>
      <c r="O19" s="9"/>
    </row>
    <row r="20" spans="1:15" ht="21" x14ac:dyDescent="0.2">
      <c r="A20" s="137"/>
      <c r="B20" s="18" t="s">
        <v>5</v>
      </c>
      <c r="C20" s="7" t="s">
        <v>1</v>
      </c>
      <c r="D20" s="104">
        <f>$D$23</f>
        <v>0</v>
      </c>
      <c r="E20" s="5" t="s">
        <v>4</v>
      </c>
      <c r="F20" s="2" t="s">
        <v>3</v>
      </c>
      <c r="G20" s="8">
        <v>17173</v>
      </c>
      <c r="H20" s="6" t="s">
        <v>7</v>
      </c>
      <c r="I20" s="56">
        <f>D20*G20</f>
        <v>0</v>
      </c>
      <c r="J20" s="5" t="s">
        <v>4</v>
      </c>
      <c r="K20" s="9"/>
      <c r="L20" s="17"/>
      <c r="M20" s="40">
        <f>ROUNDDOWN(I19+I20,0)</f>
        <v>0</v>
      </c>
      <c r="N20" s="7" t="s">
        <v>4</v>
      </c>
      <c r="O20" s="9"/>
    </row>
    <row r="21" spans="1:15" ht="11.25" customHeight="1" thickBot="1" x14ac:dyDescent="0.25">
      <c r="A21" s="138"/>
      <c r="B21" s="19"/>
      <c r="C21" s="10"/>
      <c r="D21" s="105"/>
      <c r="E21" s="11"/>
      <c r="F21" s="12"/>
      <c r="G21" s="13"/>
      <c r="H21" s="10"/>
      <c r="I21" s="57"/>
      <c r="J21" s="11"/>
      <c r="K21" s="14"/>
      <c r="L21" s="16"/>
      <c r="M21" s="10"/>
      <c r="N21" s="10"/>
      <c r="O21" s="14"/>
    </row>
    <row r="22" spans="1:15" ht="21" customHeight="1" x14ac:dyDescent="0.2">
      <c r="A22" s="137" t="s">
        <v>85</v>
      </c>
      <c r="B22" s="18" t="s">
        <v>2</v>
      </c>
      <c r="C22" s="3" t="s">
        <v>1</v>
      </c>
      <c r="D22" s="106">
        <f t="shared" ref="D22" si="4">$D$4</f>
        <v>0</v>
      </c>
      <c r="E22" s="4" t="s">
        <v>4</v>
      </c>
      <c r="F22" s="2" t="s">
        <v>3</v>
      </c>
      <c r="G22" s="15">
        <f>$G$4</f>
        <v>424</v>
      </c>
      <c r="H22" s="2" t="s">
        <v>32</v>
      </c>
      <c r="I22" s="55">
        <f>D22*G22*0.85</f>
        <v>0</v>
      </c>
      <c r="J22" s="5" t="s">
        <v>4</v>
      </c>
      <c r="K22" s="9"/>
      <c r="L22" s="17"/>
      <c r="M22" s="6"/>
      <c r="N22" s="6"/>
      <c r="O22" s="9"/>
    </row>
    <row r="23" spans="1:15" ht="21" x14ac:dyDescent="0.2">
      <c r="A23" s="137"/>
      <c r="B23" s="18" t="s">
        <v>5</v>
      </c>
      <c r="C23" s="7" t="s">
        <v>1</v>
      </c>
      <c r="D23" s="104">
        <f>単価表※ここの黄色セルに入力!F35</f>
        <v>0</v>
      </c>
      <c r="E23" s="5" t="s">
        <v>4</v>
      </c>
      <c r="F23" s="2" t="s">
        <v>3</v>
      </c>
      <c r="G23" s="8">
        <v>14973</v>
      </c>
      <c r="H23" s="6" t="s">
        <v>7</v>
      </c>
      <c r="I23" s="56">
        <f>D23*G23</f>
        <v>0</v>
      </c>
      <c r="J23" s="5" t="s">
        <v>4</v>
      </c>
      <c r="K23" s="9"/>
      <c r="L23" s="17"/>
      <c r="M23" s="40">
        <f>ROUNDDOWN(I22+I23,0)</f>
        <v>0</v>
      </c>
      <c r="N23" s="7" t="s">
        <v>4</v>
      </c>
      <c r="O23" s="9"/>
    </row>
    <row r="24" spans="1:15" ht="11.25" customHeight="1" thickBot="1" x14ac:dyDescent="0.25">
      <c r="A24" s="138"/>
      <c r="B24" s="19"/>
      <c r="C24" s="10"/>
      <c r="D24" s="105"/>
      <c r="E24" s="11"/>
      <c r="F24" s="12"/>
      <c r="G24" s="13"/>
      <c r="H24" s="10"/>
      <c r="I24" s="57"/>
      <c r="J24" s="11"/>
      <c r="K24" s="14"/>
      <c r="L24" s="16"/>
      <c r="M24" s="10"/>
      <c r="N24" s="10"/>
      <c r="O24" s="14"/>
    </row>
    <row r="25" spans="1:15" ht="21" customHeight="1" x14ac:dyDescent="0.2">
      <c r="A25" s="137" t="s">
        <v>86</v>
      </c>
      <c r="B25" s="18" t="s">
        <v>2</v>
      </c>
      <c r="C25" s="3" t="s">
        <v>1</v>
      </c>
      <c r="D25" s="106">
        <f t="shared" ref="D25:D28" si="5">$D$4</f>
        <v>0</v>
      </c>
      <c r="E25" s="4" t="s">
        <v>4</v>
      </c>
      <c r="F25" s="2" t="s">
        <v>3</v>
      </c>
      <c r="G25" s="15">
        <f>$G$4</f>
        <v>424</v>
      </c>
      <c r="H25" s="2" t="s">
        <v>32</v>
      </c>
      <c r="I25" s="55">
        <f>D25*G25*0.85</f>
        <v>0</v>
      </c>
      <c r="J25" s="5" t="s">
        <v>4</v>
      </c>
      <c r="K25" s="9"/>
      <c r="L25" s="17"/>
      <c r="M25" s="6"/>
      <c r="N25" s="6"/>
      <c r="O25" s="9"/>
    </row>
    <row r="26" spans="1:15" ht="21" x14ac:dyDescent="0.2">
      <c r="A26" s="137"/>
      <c r="B26" s="18" t="s">
        <v>5</v>
      </c>
      <c r="C26" s="7" t="s">
        <v>1</v>
      </c>
      <c r="D26" s="53">
        <f>$D$5</f>
        <v>0</v>
      </c>
      <c r="E26" s="5" t="s">
        <v>4</v>
      </c>
      <c r="F26" s="2" t="s">
        <v>3</v>
      </c>
      <c r="G26" s="8">
        <v>13741</v>
      </c>
      <c r="H26" s="6" t="s">
        <v>7</v>
      </c>
      <c r="I26" s="56">
        <f>D26*G26</f>
        <v>0</v>
      </c>
      <c r="J26" s="5" t="s">
        <v>4</v>
      </c>
      <c r="K26" s="9"/>
      <c r="L26" s="17"/>
      <c r="M26" s="40">
        <f>ROUNDDOWN(I25+I26,0)</f>
        <v>0</v>
      </c>
      <c r="N26" s="7" t="s">
        <v>4</v>
      </c>
      <c r="O26" s="9"/>
    </row>
    <row r="27" spans="1:15" ht="11.25" customHeight="1" thickBot="1" x14ac:dyDescent="0.25">
      <c r="A27" s="138"/>
      <c r="B27" s="19"/>
      <c r="C27" s="10"/>
      <c r="D27" s="51"/>
      <c r="E27" s="11"/>
      <c r="F27" s="12"/>
      <c r="G27" s="13"/>
      <c r="H27" s="10"/>
      <c r="I27" s="57"/>
      <c r="J27" s="11"/>
      <c r="K27" s="14"/>
      <c r="L27" s="16"/>
      <c r="M27" s="10"/>
      <c r="N27" s="10"/>
      <c r="O27" s="14"/>
    </row>
    <row r="28" spans="1:15" ht="21" customHeight="1" x14ac:dyDescent="0.2">
      <c r="A28" s="137" t="s">
        <v>87</v>
      </c>
      <c r="B28" s="18" t="s">
        <v>2</v>
      </c>
      <c r="C28" s="3" t="s">
        <v>1</v>
      </c>
      <c r="D28" s="52">
        <f t="shared" si="5"/>
        <v>0</v>
      </c>
      <c r="E28" s="4" t="s">
        <v>4</v>
      </c>
      <c r="F28" s="2" t="s">
        <v>3</v>
      </c>
      <c r="G28" s="15">
        <f>$G$4</f>
        <v>424</v>
      </c>
      <c r="H28" s="2" t="s">
        <v>32</v>
      </c>
      <c r="I28" s="55">
        <f>D28*G28*0.85</f>
        <v>0</v>
      </c>
      <c r="J28" s="5" t="s">
        <v>4</v>
      </c>
      <c r="K28" s="9"/>
      <c r="L28" s="17"/>
      <c r="M28" s="6"/>
      <c r="N28" s="6"/>
      <c r="O28" s="9"/>
    </row>
    <row r="29" spans="1:15" ht="21" x14ac:dyDescent="0.2">
      <c r="A29" s="137"/>
      <c r="B29" s="18" t="s">
        <v>6</v>
      </c>
      <c r="C29" s="7" t="s">
        <v>1</v>
      </c>
      <c r="D29" s="53">
        <f>$D$5</f>
        <v>0</v>
      </c>
      <c r="E29" s="5" t="s">
        <v>4</v>
      </c>
      <c r="F29" s="2" t="s">
        <v>3</v>
      </c>
      <c r="G29" s="8">
        <v>15238</v>
      </c>
      <c r="H29" s="6" t="s">
        <v>7</v>
      </c>
      <c r="I29" s="56">
        <f>D29*G29</f>
        <v>0</v>
      </c>
      <c r="J29" s="5" t="s">
        <v>4</v>
      </c>
      <c r="K29" s="9"/>
      <c r="L29" s="17"/>
      <c r="M29" s="40">
        <f>ROUNDDOWN(I28+I29,0)</f>
        <v>0</v>
      </c>
      <c r="N29" s="7" t="s">
        <v>4</v>
      </c>
      <c r="O29" s="9"/>
    </row>
    <row r="30" spans="1:15" ht="11.25" customHeight="1" thickBot="1" x14ac:dyDescent="0.25">
      <c r="A30" s="138"/>
      <c r="B30" s="19"/>
      <c r="C30" s="10"/>
      <c r="D30" s="51"/>
      <c r="E30" s="11"/>
      <c r="F30" s="12"/>
      <c r="G30" s="13"/>
      <c r="H30" s="10"/>
      <c r="I30" s="57"/>
      <c r="J30" s="11"/>
      <c r="K30" s="14"/>
      <c r="L30" s="16"/>
      <c r="M30" s="10"/>
      <c r="N30" s="10"/>
      <c r="O30" s="14"/>
    </row>
    <row r="31" spans="1:15" ht="21" customHeight="1" x14ac:dyDescent="0.2">
      <c r="A31" s="137" t="s">
        <v>88</v>
      </c>
      <c r="B31" s="18" t="s">
        <v>2</v>
      </c>
      <c r="C31" s="3" t="s">
        <v>1</v>
      </c>
      <c r="D31" s="52">
        <f t="shared" ref="D31" si="6">$D$4</f>
        <v>0</v>
      </c>
      <c r="E31" s="4" t="s">
        <v>4</v>
      </c>
      <c r="F31" s="2" t="s">
        <v>3</v>
      </c>
      <c r="G31" s="15">
        <f>$G$4</f>
        <v>424</v>
      </c>
      <c r="H31" s="2" t="s">
        <v>32</v>
      </c>
      <c r="I31" s="55">
        <f>D31*G31*0.85</f>
        <v>0</v>
      </c>
      <c r="J31" s="5" t="s">
        <v>4</v>
      </c>
      <c r="K31" s="9"/>
      <c r="L31" s="17"/>
      <c r="M31" s="6"/>
      <c r="N31" s="6"/>
      <c r="O31" s="9"/>
    </row>
    <row r="32" spans="1:15" ht="21" x14ac:dyDescent="0.2">
      <c r="A32" s="137"/>
      <c r="B32" s="18" t="s">
        <v>6</v>
      </c>
      <c r="C32" s="7" t="s">
        <v>1</v>
      </c>
      <c r="D32" s="53">
        <f t="shared" ref="D32" si="7">$D$5</f>
        <v>0</v>
      </c>
      <c r="E32" s="5" t="s">
        <v>4</v>
      </c>
      <c r="F32" s="2" t="s">
        <v>3</v>
      </c>
      <c r="G32" s="8">
        <v>16114</v>
      </c>
      <c r="H32" s="6" t="s">
        <v>7</v>
      </c>
      <c r="I32" s="56">
        <f>D32*G32</f>
        <v>0</v>
      </c>
      <c r="J32" s="5" t="s">
        <v>4</v>
      </c>
      <c r="K32" s="9"/>
      <c r="L32" s="17"/>
      <c r="M32" s="40">
        <f>ROUNDDOWN(I31+I32,0)</f>
        <v>0</v>
      </c>
      <c r="N32" s="7" t="s">
        <v>4</v>
      </c>
      <c r="O32" s="9"/>
    </row>
    <row r="33" spans="1:15" ht="11.25" customHeight="1" thickBot="1" x14ac:dyDescent="0.25">
      <c r="A33" s="138"/>
      <c r="B33" s="19"/>
      <c r="C33" s="10"/>
      <c r="D33" s="51"/>
      <c r="E33" s="11"/>
      <c r="F33" s="12"/>
      <c r="G33" s="13"/>
      <c r="H33" s="10"/>
      <c r="I33" s="57"/>
      <c r="J33" s="11"/>
      <c r="K33" s="14"/>
      <c r="L33" s="16"/>
      <c r="M33" s="10"/>
      <c r="N33" s="10"/>
      <c r="O33" s="14"/>
    </row>
    <row r="34" spans="1:15" ht="21" customHeight="1" x14ac:dyDescent="0.2">
      <c r="A34" s="137" t="s">
        <v>89</v>
      </c>
      <c r="B34" s="18" t="s">
        <v>2</v>
      </c>
      <c r="C34" s="3" t="s">
        <v>1</v>
      </c>
      <c r="D34" s="52">
        <f t="shared" ref="D34" si="8">$D$4</f>
        <v>0</v>
      </c>
      <c r="E34" s="4" t="s">
        <v>4</v>
      </c>
      <c r="F34" s="2" t="s">
        <v>3</v>
      </c>
      <c r="G34" s="15">
        <f>$G$4</f>
        <v>424</v>
      </c>
      <c r="H34" s="2" t="s">
        <v>32</v>
      </c>
      <c r="I34" s="55">
        <f>D34*G34*0.85</f>
        <v>0</v>
      </c>
      <c r="J34" s="5" t="s">
        <v>4</v>
      </c>
      <c r="K34" s="9"/>
      <c r="L34" s="17"/>
      <c r="M34" s="6"/>
      <c r="N34" s="6"/>
      <c r="O34" s="9"/>
    </row>
    <row r="35" spans="1:15" ht="21" x14ac:dyDescent="0.2">
      <c r="A35" s="137"/>
      <c r="B35" s="18" t="s">
        <v>6</v>
      </c>
      <c r="C35" s="7" t="s">
        <v>1</v>
      </c>
      <c r="D35" s="53">
        <f>$D$5</f>
        <v>0</v>
      </c>
      <c r="E35" s="5" t="s">
        <v>4</v>
      </c>
      <c r="F35" s="2" t="s">
        <v>3</v>
      </c>
      <c r="G35" s="8">
        <v>12572</v>
      </c>
      <c r="H35" s="6" t="s">
        <v>7</v>
      </c>
      <c r="I35" s="56">
        <f>D35*G35</f>
        <v>0</v>
      </c>
      <c r="J35" s="5" t="s">
        <v>4</v>
      </c>
      <c r="K35" s="9"/>
      <c r="L35" s="17"/>
      <c r="M35" s="40">
        <f>ROUNDDOWN(I34+I35,0)</f>
        <v>0</v>
      </c>
      <c r="N35" s="7" t="s">
        <v>4</v>
      </c>
      <c r="O35" s="9"/>
    </row>
    <row r="36" spans="1:15" ht="11.25" customHeight="1" thickBot="1" x14ac:dyDescent="0.25">
      <c r="A36" s="138"/>
      <c r="B36" s="19"/>
      <c r="C36" s="10"/>
      <c r="D36" s="51"/>
      <c r="E36" s="11"/>
      <c r="F36" s="12"/>
      <c r="G36" s="13"/>
      <c r="H36" s="10"/>
      <c r="I36" s="57"/>
      <c r="J36" s="11"/>
      <c r="K36" s="14"/>
      <c r="L36" s="16"/>
      <c r="M36" s="10"/>
      <c r="N36" s="10"/>
      <c r="O36" s="14"/>
    </row>
    <row r="37" spans="1:15" ht="21" customHeight="1" x14ac:dyDescent="0.2">
      <c r="A37" s="136" t="s">
        <v>90</v>
      </c>
      <c r="B37" s="92" t="s">
        <v>2</v>
      </c>
      <c r="C37" s="93" t="s">
        <v>1</v>
      </c>
      <c r="D37" s="94">
        <f t="shared" ref="D37" si="9">$D$4</f>
        <v>0</v>
      </c>
      <c r="E37" s="95" t="s">
        <v>4</v>
      </c>
      <c r="F37" s="96" t="s">
        <v>3</v>
      </c>
      <c r="G37" s="97">
        <f>$G$4</f>
        <v>424</v>
      </c>
      <c r="H37" s="96" t="s">
        <v>32</v>
      </c>
      <c r="I37" s="98">
        <f>D37*G37*0.85</f>
        <v>0</v>
      </c>
      <c r="J37" s="99" t="s">
        <v>4</v>
      </c>
      <c r="K37" s="100"/>
      <c r="L37" s="101"/>
      <c r="M37" s="102"/>
      <c r="N37" s="102"/>
      <c r="O37" s="100"/>
    </row>
    <row r="38" spans="1:15" ht="21" x14ac:dyDescent="0.2">
      <c r="A38" s="137"/>
      <c r="B38" s="18" t="s">
        <v>5</v>
      </c>
      <c r="C38" s="7" t="s">
        <v>1</v>
      </c>
      <c r="D38" s="53">
        <f t="shared" ref="D38" si="10">$D$5</f>
        <v>0</v>
      </c>
      <c r="E38" s="5" t="s">
        <v>4</v>
      </c>
      <c r="F38" s="2" t="s">
        <v>3</v>
      </c>
      <c r="G38" s="8">
        <v>13559</v>
      </c>
      <c r="H38" s="6" t="s">
        <v>7</v>
      </c>
      <c r="I38" s="56">
        <f>D38*G38</f>
        <v>0</v>
      </c>
      <c r="J38" s="5" t="s">
        <v>4</v>
      </c>
      <c r="K38" s="9"/>
      <c r="L38" s="17"/>
      <c r="M38" s="40">
        <f>ROUNDDOWN(I37+I38,0)</f>
        <v>0</v>
      </c>
      <c r="N38" s="7" t="s">
        <v>4</v>
      </c>
      <c r="O38" s="9"/>
    </row>
    <row r="39" spans="1:15" ht="11.25" customHeight="1" thickBot="1" x14ac:dyDescent="0.25">
      <c r="A39" s="138"/>
      <c r="B39" s="19"/>
      <c r="C39" s="10"/>
      <c r="D39" s="51"/>
      <c r="E39" s="11"/>
      <c r="F39" s="12"/>
      <c r="G39" s="13"/>
      <c r="H39" s="10"/>
      <c r="I39" s="57"/>
      <c r="J39" s="11"/>
      <c r="K39" s="14"/>
      <c r="L39" s="16"/>
      <c r="M39" s="10"/>
      <c r="N39" s="10"/>
      <c r="O39" s="14"/>
    </row>
    <row r="40" spans="1:15" ht="21" customHeight="1" x14ac:dyDescent="0.15">
      <c r="A40" s="103"/>
      <c r="B40" s="103"/>
      <c r="C40" s="103"/>
      <c r="D40" s="103"/>
      <c r="E40" s="103"/>
      <c r="F40" s="2"/>
      <c r="G40" s="15"/>
      <c r="H40" s="2"/>
      <c r="I40" s="58"/>
      <c r="J40" s="41"/>
      <c r="K40" s="6"/>
      <c r="L40" s="6"/>
      <c r="M40" s="6"/>
      <c r="N40" s="6"/>
      <c r="O40" s="6"/>
    </row>
    <row r="41" spans="1:15" ht="9" customHeight="1" x14ac:dyDescent="0.2">
      <c r="A41" s="42"/>
      <c r="B41" s="43"/>
      <c r="C41" s="6"/>
      <c r="D41" s="54"/>
      <c r="E41" s="41"/>
      <c r="F41" s="2"/>
      <c r="G41" s="8"/>
      <c r="H41" s="6"/>
      <c r="I41" s="58"/>
      <c r="J41" s="41"/>
      <c r="K41" s="6"/>
      <c r="L41" s="6"/>
      <c r="M41" s="6"/>
      <c r="N41" s="6"/>
      <c r="O41" s="6"/>
    </row>
    <row r="42" spans="1:15" ht="27" customHeight="1" thickBot="1" x14ac:dyDescent="0.25">
      <c r="A42" s="42"/>
      <c r="B42" s="43"/>
      <c r="C42" s="6"/>
      <c r="D42" s="54"/>
      <c r="E42" s="41"/>
      <c r="F42" s="2"/>
      <c r="G42" s="73"/>
      <c r="H42" s="6"/>
      <c r="I42" s="140" t="s">
        <v>65</v>
      </c>
      <c r="J42" s="140"/>
      <c r="K42" s="140"/>
      <c r="L42" s="140"/>
      <c r="M42" s="45">
        <f>M5+M8+M11+M14+M17+M20+M23+M26+M29+M32+M35+M38</f>
        <v>0</v>
      </c>
      <c r="N42" s="44" t="s">
        <v>4</v>
      </c>
      <c r="O42" s="6"/>
    </row>
    <row r="43" spans="1:15" ht="6" customHeight="1" thickTop="1" x14ac:dyDescent="0.2">
      <c r="A43" s="42"/>
      <c r="B43" s="43"/>
      <c r="C43" s="6"/>
      <c r="D43" s="54"/>
      <c r="E43" s="41"/>
      <c r="F43" s="2"/>
      <c r="G43" s="8"/>
      <c r="H43" s="6"/>
      <c r="I43" s="58"/>
      <c r="J43" s="41"/>
      <c r="K43" s="6"/>
      <c r="L43" s="6"/>
      <c r="M43" s="6"/>
      <c r="N43" s="6"/>
      <c r="O43" s="6"/>
    </row>
    <row r="44" spans="1:15" ht="19.5" customHeight="1" x14ac:dyDescent="0.15">
      <c r="A44" s="139" t="s">
        <v>33</v>
      </c>
      <c r="B44" s="139"/>
      <c r="C44" s="139"/>
      <c r="D44" s="139"/>
      <c r="E44" s="139"/>
      <c r="F44" s="139"/>
      <c r="G44" s="139"/>
      <c r="H44" s="139"/>
      <c r="I44" s="139"/>
      <c r="J44" s="139"/>
      <c r="K44" s="139"/>
      <c r="L44" s="139"/>
      <c r="M44" s="139"/>
    </row>
  </sheetData>
  <sheetProtection algorithmName="SHA-512" hashValue="4UAnus9xYt9pYPuuIkML1nLG98iQ/m4W/IXKVvLpq7m1+kpvMZKjV12kh5R6/ETC5/SebKE44JUPQsUvaDg1xg==" saltValue="Mvho5rqxeLOTUQGkik8kDg==" spinCount="100000" sheet="1" objects="1" scenarios="1" selectLockedCells="1" selectUnlockedCells="1"/>
  <mergeCells count="18">
    <mergeCell ref="A44:M44"/>
    <mergeCell ref="A10:A12"/>
    <mergeCell ref="A13:A15"/>
    <mergeCell ref="A16:A18"/>
    <mergeCell ref="A19:A21"/>
    <mergeCell ref="A22:A24"/>
    <mergeCell ref="A25:A27"/>
    <mergeCell ref="A28:A30"/>
    <mergeCell ref="A31:A33"/>
    <mergeCell ref="A34:A36"/>
    <mergeCell ref="A37:A39"/>
    <mergeCell ref="I42:L42"/>
    <mergeCell ref="A7:A9"/>
    <mergeCell ref="J1:K1"/>
    <mergeCell ref="M1:O1"/>
    <mergeCell ref="B3:K3"/>
    <mergeCell ref="L3:O3"/>
    <mergeCell ref="A4:A6"/>
  </mergeCells>
  <phoneticPr fontId="9"/>
  <pageMargins left="0.47244094488188981" right="0.19685039370078741" top="0.23622047244094491" bottom="0.23622047244094491" header="0.31496062992125984" footer="0.31496062992125984"/>
  <pageSetup paperSize="9"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9</vt:i4>
      </vt:variant>
    </vt:vector>
  </HeadingPairs>
  <TitlesOfParts>
    <vt:vector size="9" baseType="lpstr">
      <vt:lpstr>単価表※ここの黄色セルに入力</vt:lpstr>
      <vt:lpstr>総括表</vt:lpstr>
      <vt:lpstr>総括表明細</vt:lpstr>
      <vt:lpstr>別紙（しらこばと運動公園競技場）</vt:lpstr>
      <vt:lpstr>別紙（川柳公園野球場）</vt:lpstr>
      <vt:lpstr>別紙（北越谷第五公園野球場）</vt:lpstr>
      <vt:lpstr>別紙（花田第六公園）</vt:lpstr>
      <vt:lpstr>別紙（千間台第四公園）</vt:lpstr>
      <vt:lpstr>別紙（越谷総合公園）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2019-12-09T02:42:11Z</dcterms:modified>
</cp:coreProperties>
</file>