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60" windowWidth="20730" windowHeight="5955" tabRatio="851"/>
  </bookViews>
  <sheets>
    <sheet name="単価表※ここの黄色セルに入力" sheetId="21" r:id="rId1"/>
    <sheet name="総括表" sheetId="55" r:id="rId2"/>
    <sheet name="総括表明細" sheetId="90" r:id="rId3"/>
    <sheet name="別紙（第一セ）" sheetId="52" r:id="rId4"/>
    <sheet name="別紙（第二セ）" sheetId="88" r:id="rId5"/>
    <sheet name="別紙（第三セ）" sheetId="89" r:id="rId6"/>
  </sheets>
  <definedNames>
    <definedName name="_xlnm.Print_Area" localSheetId="3">'別紙（第一セ）'!$A$1:$O$44</definedName>
    <definedName name="_xlnm.Print_Area" localSheetId="5">'別紙（第三セ）'!$A$1:$O$44</definedName>
    <definedName name="_xlnm.Print_Area" localSheetId="4">'別紙（第二セ）'!$A$1:$O$44</definedName>
  </definedNames>
  <calcPr calcId="162913"/>
</workbook>
</file>

<file path=xl/calcChain.xml><?xml version="1.0" encoding="utf-8"?>
<calcChain xmlns="http://schemas.openxmlformats.org/spreadsheetml/2006/main">
  <c r="G45" i="89" l="1"/>
  <c r="G45" i="88" l="1"/>
  <c r="G45" i="52"/>
  <c r="A37" i="89" l="1"/>
  <c r="A34" i="89"/>
  <c r="A31" i="89"/>
  <c r="A28" i="89"/>
  <c r="A25" i="89"/>
  <c r="A22" i="89"/>
  <c r="A19" i="89"/>
  <c r="A16" i="89"/>
  <c r="A13" i="89"/>
  <c r="A10" i="89"/>
  <c r="A7" i="89"/>
  <c r="A4" i="89"/>
  <c r="A37" i="88"/>
  <c r="A34" i="88"/>
  <c r="A31" i="88"/>
  <c r="A28" i="88"/>
  <c r="A25" i="88"/>
  <c r="A22" i="88"/>
  <c r="A19" i="88"/>
  <c r="A16" i="88"/>
  <c r="A13" i="88"/>
  <c r="A10" i="88"/>
  <c r="A7" i="88"/>
  <c r="A4" i="88"/>
  <c r="A37" i="52"/>
  <c r="A34" i="52"/>
  <c r="A31" i="52"/>
  <c r="A28" i="52"/>
  <c r="A25" i="52"/>
  <c r="A22" i="52"/>
  <c r="A19" i="52"/>
  <c r="A16" i="52"/>
  <c r="A13" i="52"/>
  <c r="A10" i="52"/>
  <c r="A7" i="52"/>
  <c r="A4" i="52"/>
  <c r="B4" i="90" l="1"/>
  <c r="B4" i="55" s="1"/>
  <c r="B3" i="90"/>
  <c r="B3" i="55" s="1"/>
  <c r="B2" i="90"/>
  <c r="B2" i="55" s="1"/>
  <c r="G37" i="89" l="1"/>
  <c r="G34" i="89"/>
  <c r="G31" i="89"/>
  <c r="G28" i="89"/>
  <c r="G25" i="89"/>
  <c r="G22" i="89"/>
  <c r="G19" i="89"/>
  <c r="G16" i="89"/>
  <c r="G13" i="89"/>
  <c r="G10" i="89"/>
  <c r="G7" i="89"/>
  <c r="G37" i="88"/>
  <c r="G34" i="88"/>
  <c r="G31" i="88"/>
  <c r="G28" i="88"/>
  <c r="G25" i="88"/>
  <c r="G22" i="88"/>
  <c r="G19" i="88"/>
  <c r="G16" i="88"/>
  <c r="G13" i="88"/>
  <c r="G10" i="88"/>
  <c r="G7" i="88"/>
  <c r="G37" i="52"/>
  <c r="G34" i="52"/>
  <c r="G31" i="52"/>
  <c r="G28" i="52"/>
  <c r="G25" i="52"/>
  <c r="G22" i="52"/>
  <c r="G19" i="52"/>
  <c r="G16" i="52"/>
  <c r="G13" i="52"/>
  <c r="G10" i="52"/>
  <c r="G7" i="52"/>
  <c r="F35" i="21" l="1"/>
  <c r="F31" i="21"/>
  <c r="F26" i="21"/>
  <c r="D17" i="88" l="1"/>
  <c r="D20" i="88" s="1"/>
  <c r="D23" i="88" s="1"/>
  <c r="D17" i="89"/>
  <c r="D20" i="89" s="1"/>
  <c r="D23" i="89" s="1"/>
  <c r="D5" i="89"/>
  <c r="D5" i="88"/>
  <c r="D4" i="89"/>
  <c r="D4" i="88"/>
  <c r="D17" i="52"/>
  <c r="D20" i="52" s="1"/>
  <c r="D23" i="52" s="1"/>
  <c r="D4" i="52"/>
  <c r="D5" i="52"/>
  <c r="D38" i="89" l="1"/>
  <c r="I38" i="89" s="1"/>
  <c r="D32" i="89"/>
  <c r="D26" i="89"/>
  <c r="D29" i="89"/>
  <c r="I29" i="89" s="1"/>
  <c r="D8" i="89"/>
  <c r="D11" i="89"/>
  <c r="D14" i="89"/>
  <c r="I14" i="89" s="1"/>
  <c r="D35" i="89"/>
  <c r="I35" i="89" s="1"/>
  <c r="D29" i="88"/>
  <c r="I29" i="88" s="1"/>
  <c r="D11" i="88"/>
  <c r="D38" i="88"/>
  <c r="D8" i="88"/>
  <c r="I8" i="88" s="1"/>
  <c r="D35" i="88"/>
  <c r="I35" i="88" s="1"/>
  <c r="D32" i="88"/>
  <c r="I32" i="88" s="1"/>
  <c r="D14" i="88"/>
  <c r="I14" i="88" s="1"/>
  <c r="D26" i="88"/>
  <c r="I26" i="88" s="1"/>
  <c r="D31" i="89"/>
  <c r="D7" i="89"/>
  <c r="D16" i="89"/>
  <c r="I16" i="89" s="1"/>
  <c r="D10" i="89"/>
  <c r="I10" i="89" s="1"/>
  <c r="D13" i="89"/>
  <c r="D37" i="89"/>
  <c r="I37" i="89" s="1"/>
  <c r="D22" i="89"/>
  <c r="I22" i="89" s="1"/>
  <c r="D19" i="89"/>
  <c r="I19" i="89" s="1"/>
  <c r="D28" i="89"/>
  <c r="I28" i="89" s="1"/>
  <c r="D34" i="89"/>
  <c r="D25" i="89"/>
  <c r="I25" i="89" s="1"/>
  <c r="D31" i="88"/>
  <c r="I31" i="88" s="1"/>
  <c r="D10" i="88"/>
  <c r="I10" i="88" s="1"/>
  <c r="D37" i="88"/>
  <c r="I37" i="88" s="1"/>
  <c r="D13" i="88"/>
  <c r="I13" i="88" s="1"/>
  <c r="D25" i="88"/>
  <c r="I25" i="88" s="1"/>
  <c r="D22" i="88"/>
  <c r="I22" i="88" s="1"/>
  <c r="D34" i="88"/>
  <c r="I34" i="88" s="1"/>
  <c r="D19" i="88"/>
  <c r="I19" i="88" s="1"/>
  <c r="D16" i="88"/>
  <c r="I16" i="88" s="1"/>
  <c r="D7" i="88"/>
  <c r="I7" i="88" s="1"/>
  <c r="D28" i="88"/>
  <c r="I28" i="88" s="1"/>
  <c r="D38" i="52"/>
  <c r="I38" i="52" s="1"/>
  <c r="D35" i="52"/>
  <c r="D32" i="52"/>
  <c r="D14" i="52"/>
  <c r="I38" i="88"/>
  <c r="I11" i="88"/>
  <c r="I8" i="89"/>
  <c r="I11" i="89"/>
  <c r="I26" i="89"/>
  <c r="I7" i="89"/>
  <c r="D29" i="52"/>
  <c r="I29" i="52" s="1"/>
  <c r="I23" i="88"/>
  <c r="I20" i="88"/>
  <c r="I5" i="88"/>
  <c r="I17" i="88"/>
  <c r="D11" i="52"/>
  <c r="D8" i="52"/>
  <c r="I20" i="52"/>
  <c r="I23" i="52"/>
  <c r="D26" i="52"/>
  <c r="I26" i="52" s="1"/>
  <c r="I20" i="89"/>
  <c r="I23" i="89"/>
  <c r="I5" i="89"/>
  <c r="I17" i="89"/>
  <c r="D31" i="52"/>
  <c r="I31" i="52" s="1"/>
  <c r="D7" i="52"/>
  <c r="D37" i="52"/>
  <c r="I37" i="52" s="1"/>
  <c r="D34" i="52"/>
  <c r="I34" i="52" s="1"/>
  <c r="D22" i="52"/>
  <c r="I22" i="52" s="1"/>
  <c r="D25" i="52"/>
  <c r="I25" i="52" s="1"/>
  <c r="D16" i="52"/>
  <c r="D19" i="52"/>
  <c r="I19" i="52" s="1"/>
  <c r="D13" i="52"/>
  <c r="D28" i="52"/>
  <c r="I28" i="52" s="1"/>
  <c r="D10" i="52"/>
  <c r="I4" i="88"/>
  <c r="I34" i="89"/>
  <c r="I31" i="89"/>
  <c r="I13" i="89"/>
  <c r="I4" i="89"/>
  <c r="I32" i="89"/>
  <c r="M11" i="89" l="1"/>
  <c r="E4" i="90" s="1"/>
  <c r="M14" i="88"/>
  <c r="F3" i="90" s="1"/>
  <c r="M35" i="88"/>
  <c r="M3" i="90" s="1"/>
  <c r="M35" i="89"/>
  <c r="M4" i="90" s="1"/>
  <c r="M32" i="89"/>
  <c r="L4" i="90" s="1"/>
  <c r="M29" i="88"/>
  <c r="K3" i="90" s="1"/>
  <c r="M17" i="89"/>
  <c r="G4" i="90" s="1"/>
  <c r="M38" i="89"/>
  <c r="N4" i="90" s="1"/>
  <c r="M5" i="88"/>
  <c r="C3" i="90" s="1"/>
  <c r="M20" i="88"/>
  <c r="H3" i="90" s="1"/>
  <c r="M26" i="88"/>
  <c r="J3" i="90" s="1"/>
  <c r="M20" i="89"/>
  <c r="H4" i="90" s="1"/>
  <c r="M20" i="52"/>
  <c r="H2" i="90" s="1"/>
  <c r="M23" i="89"/>
  <c r="I4" i="90" s="1"/>
  <c r="M8" i="89"/>
  <c r="D4" i="90" s="1"/>
  <c r="M8" i="88"/>
  <c r="D3" i="90" s="1"/>
  <c r="M23" i="88"/>
  <c r="I3" i="90" s="1"/>
  <c r="M38" i="52"/>
  <c r="N2" i="90" s="1"/>
  <c r="M17" i="88"/>
  <c r="G3" i="90" s="1"/>
  <c r="M5" i="89"/>
  <c r="C4" i="90" s="1"/>
  <c r="M11" i="88"/>
  <c r="E3" i="90" s="1"/>
  <c r="M29" i="89"/>
  <c r="K4" i="90" s="1"/>
  <c r="M32" i="88"/>
  <c r="L3" i="90" s="1"/>
  <c r="M38" i="88"/>
  <c r="N3" i="90" s="1"/>
  <c r="M26" i="89"/>
  <c r="J4" i="90" s="1"/>
  <c r="M14" i="89"/>
  <c r="F4" i="90" s="1"/>
  <c r="M29" i="52"/>
  <c r="K2" i="90" s="1"/>
  <c r="I32" i="52"/>
  <c r="M32" i="52" s="1"/>
  <c r="L2" i="90" s="1"/>
  <c r="I35" i="52"/>
  <c r="M35" i="52" s="1"/>
  <c r="M2" i="90" s="1"/>
  <c r="M23" i="52"/>
  <c r="I2" i="90" s="1"/>
  <c r="M26" i="52"/>
  <c r="J2" i="90" s="1"/>
  <c r="I17" i="52"/>
  <c r="I16" i="52"/>
  <c r="I14" i="52"/>
  <c r="I13" i="52"/>
  <c r="I11" i="52"/>
  <c r="I10" i="52"/>
  <c r="I8" i="52"/>
  <c r="I7" i="52"/>
  <c r="I5" i="52"/>
  <c r="I4" i="52"/>
  <c r="L5" i="90" l="1"/>
  <c r="J5" i="90"/>
  <c r="O3" i="90"/>
  <c r="K5" i="90"/>
  <c r="I5" i="90"/>
  <c r="H5" i="90"/>
  <c r="N5" i="90"/>
  <c r="M5" i="90"/>
  <c r="O4" i="90"/>
  <c r="M42" i="88"/>
  <c r="C3" i="55" s="1"/>
  <c r="M42" i="89"/>
  <c r="C4" i="55" s="1"/>
  <c r="M8" i="52"/>
  <c r="D2" i="90" s="1"/>
  <c r="D5" i="90" s="1"/>
  <c r="M14" i="52"/>
  <c r="F2" i="90" s="1"/>
  <c r="F5" i="90" s="1"/>
  <c r="M11" i="52"/>
  <c r="E2" i="90" s="1"/>
  <c r="E5" i="90" s="1"/>
  <c r="M5" i="52"/>
  <c r="C2" i="90" s="1"/>
  <c r="M17" i="52"/>
  <c r="G2" i="90" s="1"/>
  <c r="G5" i="90" s="1"/>
  <c r="C5" i="90" l="1"/>
  <c r="O2" i="90"/>
  <c r="O5" i="90" s="1"/>
  <c r="M42" i="52"/>
  <c r="C2" i="55" s="1"/>
  <c r="C5" i="55" l="1"/>
</calcChain>
</file>

<file path=xl/comments1.xml><?xml version="1.0" encoding="utf-8"?>
<comments xmlns="http://schemas.openxmlformats.org/spreadsheetml/2006/main">
  <authors>
    <author>作成者</author>
  </authors>
  <commentList>
    <comment ref="B2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単価は、小数点以下第２位までで入力してください
</t>
        </r>
      </text>
    </comment>
    <comment ref="B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単価は、小数点以下第２位までで入力してください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単価は、小数点以下第２位までで入力してください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<sst xmlns="http://schemas.openxmlformats.org/spreadsheetml/2006/main" count="550" uniqueCount="64">
  <si>
    <t>年　　月</t>
  </si>
  <si>
    <t>＠</t>
    <phoneticPr fontId="7"/>
  </si>
  <si>
    <t>a</t>
    <phoneticPr fontId="7"/>
  </si>
  <si>
    <t>×</t>
    <phoneticPr fontId="7"/>
  </si>
  <si>
    <t>円</t>
    <rPh sb="0" eb="1">
      <t>エン</t>
    </rPh>
    <phoneticPr fontId="7"/>
  </si>
  <si>
    <t>ｂ</t>
    <phoneticPr fontId="7"/>
  </si>
  <si>
    <t>ｃ</t>
    <phoneticPr fontId="7"/>
  </si>
  <si>
    <t>kWh　＝</t>
    <phoneticPr fontId="7"/>
  </si>
  <si>
    <t>(基本料金)</t>
  </si>
  <si>
    <t>基本料金単価</t>
  </si>
  <si>
    <t>消 費 税 及 び</t>
  </si>
  <si>
    <t>地方消費税額</t>
  </si>
  <si>
    <t>円</t>
  </si>
  <si>
    <t>(電力量料金)</t>
  </si>
  <si>
    <t>従量料金単価</t>
  </si>
  <si>
    <t>合 計＝a</t>
    <phoneticPr fontId="7"/>
  </si>
  <si>
    <t>合 計＝b</t>
    <phoneticPr fontId="7"/>
  </si>
  <si>
    <t>合 計＝c</t>
    <phoneticPr fontId="7"/>
  </si>
  <si>
    <t>(１kWhにつき)</t>
    <phoneticPr fontId="14"/>
  </si>
  <si>
    <t>(１kWhにつき)</t>
    <phoneticPr fontId="14"/>
  </si>
  <si>
    <t>円</t>
    <phoneticPr fontId="7"/>
  </si>
  <si>
    <t>(１kWにつき)</t>
    <phoneticPr fontId="14"/>
  </si>
  <si>
    <t>円</t>
    <phoneticPr fontId="7"/>
  </si>
  <si>
    <t>消 費 税 及 び</t>
    <phoneticPr fontId="7"/>
  </si>
  <si>
    <t>地方消費税額</t>
    <phoneticPr fontId="7"/>
  </si>
  <si>
    <t>その他季月</t>
    <phoneticPr fontId="14"/>
  </si>
  <si>
    <t>夏季月(7月～9月)</t>
    <phoneticPr fontId="7"/>
  </si>
  <si>
    <t>料　金</t>
    <rPh sb="0" eb="1">
      <t>リョウ</t>
    </rPh>
    <rPh sb="2" eb="3">
      <t>キン</t>
    </rPh>
    <phoneticPr fontId="7"/>
  </si>
  <si>
    <t>月合計</t>
    <rPh sb="0" eb="1">
      <t>ゲツ</t>
    </rPh>
    <rPh sb="1" eb="3">
      <t>ゴウケイ</t>
    </rPh>
    <phoneticPr fontId="7"/>
  </si>
  <si>
    <t>別紙</t>
    <rPh sb="0" eb="2">
      <t>ベッシ</t>
    </rPh>
    <phoneticPr fontId="7"/>
  </si>
  <si>
    <t>kW × 0.85　＝</t>
    <phoneticPr fontId="7"/>
  </si>
  <si>
    <t>・本積算については、燃料費調整額・再生可能エネルギー賦課金は見込まないこと。</t>
    <phoneticPr fontId="7"/>
  </si>
  <si>
    <t>①年間合計</t>
    <rPh sb="1" eb="3">
      <t>ネンカン</t>
    </rPh>
    <rPh sb="3" eb="5">
      <t>ゴウケイ</t>
    </rPh>
    <phoneticPr fontId="7"/>
  </si>
  <si>
    <t>年間合計額</t>
    <rPh sb="0" eb="2">
      <t>ネンカン</t>
    </rPh>
    <rPh sb="2" eb="4">
      <t>ゴウケイ</t>
    </rPh>
    <rPh sb="4" eb="5">
      <t>ガク</t>
    </rPh>
    <phoneticPr fontId="7"/>
  </si>
  <si>
    <t>合計</t>
    <rPh sb="0" eb="2">
      <t>ゴウケイ</t>
    </rPh>
    <phoneticPr fontId="7"/>
  </si>
  <si>
    <t>【内訳書計算方法】</t>
    <rPh sb="1" eb="3">
      <t>ウチワケ</t>
    </rPh>
    <rPh sb="3" eb="4">
      <t>ショ</t>
    </rPh>
    <rPh sb="4" eb="6">
      <t>ケイサン</t>
    </rPh>
    <rPh sb="6" eb="8">
      <t>ホウホウ</t>
    </rPh>
    <phoneticPr fontId="7"/>
  </si>
  <si>
    <t>【別紙及び統括表の算出方法について】</t>
    <rPh sb="1" eb="3">
      <t>ベッシ</t>
    </rPh>
    <rPh sb="3" eb="4">
      <t>オヨ</t>
    </rPh>
    <rPh sb="5" eb="7">
      <t>トウカツ</t>
    </rPh>
    <rPh sb="7" eb="8">
      <t>ヒョウ</t>
    </rPh>
    <rPh sb="9" eb="11">
      <t>サンシュツ</t>
    </rPh>
    <rPh sb="11" eb="13">
      <t>ホウホウ</t>
    </rPh>
    <phoneticPr fontId="7"/>
  </si>
  <si>
    <t>○各月で基本料金、電力量料金をそれぞれ算出し合計した後、端数を切り捨てる。</t>
    <rPh sb="1" eb="3">
      <t>カクツキ</t>
    </rPh>
    <rPh sb="4" eb="6">
      <t>キホン</t>
    </rPh>
    <rPh sb="6" eb="8">
      <t>リョウキン</t>
    </rPh>
    <rPh sb="9" eb="11">
      <t>デンリョク</t>
    </rPh>
    <rPh sb="11" eb="12">
      <t>リョウ</t>
    </rPh>
    <rPh sb="12" eb="14">
      <t>リョウキン</t>
    </rPh>
    <rPh sb="19" eb="21">
      <t>サンシュツ</t>
    </rPh>
    <rPh sb="22" eb="24">
      <t>ゴウケイ</t>
    </rPh>
    <rPh sb="26" eb="27">
      <t>ノチ</t>
    </rPh>
    <rPh sb="28" eb="30">
      <t>ハスウ</t>
    </rPh>
    <rPh sb="31" eb="32">
      <t>キ</t>
    </rPh>
    <rPh sb="33" eb="34">
      <t>ス</t>
    </rPh>
    <phoneticPr fontId="7"/>
  </si>
  <si>
    <t>○別紙及び統括表の年間合計額は、端数を切り捨てた各月額を合計したもの。</t>
    <rPh sb="1" eb="3">
      <t>ベッシ</t>
    </rPh>
    <rPh sb="3" eb="4">
      <t>オヨ</t>
    </rPh>
    <rPh sb="5" eb="7">
      <t>トウカツ</t>
    </rPh>
    <rPh sb="7" eb="8">
      <t>ヒョウ</t>
    </rPh>
    <rPh sb="9" eb="11">
      <t>ネンカン</t>
    </rPh>
    <rPh sb="11" eb="13">
      <t>ゴウケイ</t>
    </rPh>
    <rPh sb="13" eb="14">
      <t>ガク</t>
    </rPh>
    <rPh sb="16" eb="18">
      <t>ハスウ</t>
    </rPh>
    <rPh sb="19" eb="20">
      <t>キ</t>
    </rPh>
    <rPh sb="21" eb="22">
      <t>ス</t>
    </rPh>
    <rPh sb="24" eb="26">
      <t>カクツキ</t>
    </rPh>
    <rPh sb="26" eb="27">
      <t>ガク</t>
    </rPh>
    <rPh sb="28" eb="30">
      <t>ゴウケイ</t>
    </rPh>
    <phoneticPr fontId="7"/>
  </si>
  <si>
    <t>○力率は１００％として算出する。</t>
    <rPh sb="1" eb="2">
      <t>リキ</t>
    </rPh>
    <rPh sb="2" eb="3">
      <t>リツ</t>
    </rPh>
    <rPh sb="11" eb="13">
      <t>サンシュツ</t>
    </rPh>
    <phoneticPr fontId="7"/>
  </si>
  <si>
    <t>　・契約電力及び最大需要電力の単位は１キロワットとし、その端数は、小数点以下第１位で四捨五入する。</t>
    <rPh sb="2" eb="4">
      <t>ケイヤク</t>
    </rPh>
    <rPh sb="4" eb="6">
      <t>デンリョク</t>
    </rPh>
    <rPh sb="6" eb="7">
      <t>オヨ</t>
    </rPh>
    <rPh sb="8" eb="10">
      <t>サイダイ</t>
    </rPh>
    <rPh sb="10" eb="12">
      <t>ジュヨウ</t>
    </rPh>
    <rPh sb="12" eb="14">
      <t>デンリョク</t>
    </rPh>
    <rPh sb="15" eb="17">
      <t>タンイ</t>
    </rPh>
    <rPh sb="29" eb="31">
      <t>ハスウ</t>
    </rPh>
    <rPh sb="33" eb="36">
      <t>ショウスウテン</t>
    </rPh>
    <rPh sb="36" eb="38">
      <t>イカ</t>
    </rPh>
    <rPh sb="38" eb="39">
      <t>ダイ</t>
    </rPh>
    <rPh sb="40" eb="41">
      <t>イ</t>
    </rPh>
    <rPh sb="42" eb="46">
      <t>シシャゴニュウ</t>
    </rPh>
    <phoneticPr fontId="7"/>
  </si>
  <si>
    <t>　･使用電力量の単位は、１キロワット時とし、その端数は、小数点以下第１位で四捨五入する。</t>
    <rPh sb="2" eb="4">
      <t>シヨウ</t>
    </rPh>
    <rPh sb="4" eb="6">
      <t>デンリョク</t>
    </rPh>
    <rPh sb="6" eb="7">
      <t>リョウ</t>
    </rPh>
    <rPh sb="8" eb="10">
      <t>タンイ</t>
    </rPh>
    <rPh sb="18" eb="19">
      <t>ジ</t>
    </rPh>
    <rPh sb="24" eb="26">
      <t>ハスウ</t>
    </rPh>
    <rPh sb="28" eb="31">
      <t>ショウスウテン</t>
    </rPh>
    <rPh sb="31" eb="33">
      <t>イカ</t>
    </rPh>
    <rPh sb="33" eb="34">
      <t>ダイ</t>
    </rPh>
    <rPh sb="35" eb="36">
      <t>イ</t>
    </rPh>
    <rPh sb="37" eb="41">
      <t>シシャゴニュウ</t>
    </rPh>
    <phoneticPr fontId="7"/>
  </si>
  <si>
    <t>　・料金その他の計算における合計金額の単位は１円とし、その端数は小数点以下を切り捨てる。</t>
    <rPh sb="2" eb="4">
      <t>リョウキン</t>
    </rPh>
    <rPh sb="6" eb="7">
      <t>タ</t>
    </rPh>
    <rPh sb="8" eb="10">
      <t>ケイサン</t>
    </rPh>
    <rPh sb="14" eb="16">
      <t>ゴウケイ</t>
    </rPh>
    <rPh sb="16" eb="18">
      <t>キンガク</t>
    </rPh>
    <rPh sb="19" eb="21">
      <t>タンイ</t>
    </rPh>
    <rPh sb="23" eb="24">
      <t>エン</t>
    </rPh>
    <rPh sb="29" eb="31">
      <t>ハスウ</t>
    </rPh>
    <rPh sb="32" eb="35">
      <t>ショウスウテン</t>
    </rPh>
    <rPh sb="35" eb="37">
      <t>イカ</t>
    </rPh>
    <rPh sb="38" eb="39">
      <t>キ</t>
    </rPh>
    <rPh sb="40" eb="41">
      <t>ス</t>
    </rPh>
    <phoneticPr fontId="7"/>
  </si>
  <si>
    <t>施設名</t>
    <rPh sb="0" eb="2">
      <t>シセツ</t>
    </rPh>
    <rPh sb="2" eb="3">
      <t>メイ</t>
    </rPh>
    <phoneticPr fontId="7"/>
  </si>
  <si>
    <t>　総括表に記載されている合計金額を合算したものを見積金額とし、その金額に１１０分の１００（当該金額に１円未満の端数が生じた場合は、切り上げた金額とする）に相当する金額を入札金額とする。</t>
    <rPh sb="1" eb="3">
      <t>ソウカツ</t>
    </rPh>
    <rPh sb="3" eb="4">
      <t>ヒョウ</t>
    </rPh>
    <rPh sb="5" eb="7">
      <t>キサイ</t>
    </rPh>
    <rPh sb="12" eb="14">
      <t>ゴウケイ</t>
    </rPh>
    <rPh sb="14" eb="16">
      <t>キンガク</t>
    </rPh>
    <rPh sb="17" eb="19">
      <t>ガッサン</t>
    </rPh>
    <rPh sb="24" eb="26">
      <t>ミツモ</t>
    </rPh>
    <rPh sb="26" eb="28">
      <t>キンガク</t>
    </rPh>
    <rPh sb="33" eb="35">
      <t>キンガク</t>
    </rPh>
    <rPh sb="39" eb="40">
      <t>ブン</t>
    </rPh>
    <phoneticPr fontId="7"/>
  </si>
  <si>
    <t>消費税は10％で積算してください。</t>
    <rPh sb="0" eb="3">
      <t>ショウヒゼイ</t>
    </rPh>
    <rPh sb="8" eb="10">
      <t>セキサン</t>
    </rPh>
    <phoneticPr fontId="7"/>
  </si>
  <si>
    <t>１ヶ月あたりの契約電力</t>
    <rPh sb="2" eb="3">
      <t>ゲツ</t>
    </rPh>
    <phoneticPr fontId="7"/>
  </si>
  <si>
    <t>第一学校給食センター(高圧A)</t>
    <rPh sb="0" eb="1">
      <t>ダイ</t>
    </rPh>
    <rPh sb="1" eb="2">
      <t>１</t>
    </rPh>
    <rPh sb="2" eb="4">
      <t>ガッコウ</t>
    </rPh>
    <rPh sb="4" eb="6">
      <t>キュウショク</t>
    </rPh>
    <rPh sb="11" eb="12">
      <t>コウ</t>
    </rPh>
    <rPh sb="12" eb="13">
      <t>アツ</t>
    </rPh>
    <phoneticPr fontId="7"/>
  </si>
  <si>
    <t>第二学校給食センター(高圧A)</t>
    <rPh sb="0" eb="1">
      <t>ダイ</t>
    </rPh>
    <rPh sb="1" eb="2">
      <t>２</t>
    </rPh>
    <rPh sb="2" eb="4">
      <t>ガッコウ</t>
    </rPh>
    <rPh sb="4" eb="6">
      <t>キュウショク</t>
    </rPh>
    <phoneticPr fontId="7"/>
  </si>
  <si>
    <t>第三学校給食センター(高圧A)</t>
    <rPh sb="0" eb="1">
      <t>ダイ</t>
    </rPh>
    <rPh sb="1" eb="2">
      <t>３</t>
    </rPh>
    <rPh sb="2" eb="4">
      <t>ガッコウ</t>
    </rPh>
    <rPh sb="4" eb="6">
      <t>キュウショク</t>
    </rPh>
    <phoneticPr fontId="7"/>
  </si>
  <si>
    <t>令和3年3月</t>
    <rPh sb="0" eb="2">
      <t>レイワ</t>
    </rPh>
    <rPh sb="3" eb="4">
      <t>ネン</t>
    </rPh>
    <rPh sb="5" eb="6">
      <t>ツキ</t>
    </rPh>
    <phoneticPr fontId="7"/>
  </si>
  <si>
    <t>令和3年4月</t>
    <rPh sb="0" eb="2">
      <t>レイワ</t>
    </rPh>
    <rPh sb="3" eb="4">
      <t>ネン</t>
    </rPh>
    <rPh sb="5" eb="6">
      <t>ツキ</t>
    </rPh>
    <phoneticPr fontId="7"/>
  </si>
  <si>
    <t>令和3年5月</t>
    <rPh sb="0" eb="2">
      <t>レイワ</t>
    </rPh>
    <rPh sb="3" eb="4">
      <t>ネン</t>
    </rPh>
    <rPh sb="5" eb="6">
      <t>ツキ</t>
    </rPh>
    <phoneticPr fontId="7"/>
  </si>
  <si>
    <t>令和3年6月</t>
    <rPh sb="0" eb="2">
      <t>レイワ</t>
    </rPh>
    <rPh sb="3" eb="4">
      <t>ネン</t>
    </rPh>
    <rPh sb="5" eb="6">
      <t>ツキ</t>
    </rPh>
    <phoneticPr fontId="7"/>
  </si>
  <si>
    <t>令和3年7月</t>
    <rPh sb="0" eb="2">
      <t>レイワ</t>
    </rPh>
    <rPh sb="3" eb="4">
      <t>ネン</t>
    </rPh>
    <rPh sb="5" eb="6">
      <t>ツキ</t>
    </rPh>
    <phoneticPr fontId="7"/>
  </si>
  <si>
    <t>令和3年8月</t>
    <rPh sb="0" eb="2">
      <t>レイワ</t>
    </rPh>
    <rPh sb="3" eb="4">
      <t>ネン</t>
    </rPh>
    <rPh sb="5" eb="6">
      <t>ツキ</t>
    </rPh>
    <phoneticPr fontId="7"/>
  </si>
  <si>
    <t>令和3年9月</t>
    <rPh sb="0" eb="2">
      <t>レイワ</t>
    </rPh>
    <rPh sb="3" eb="4">
      <t>ネン</t>
    </rPh>
    <rPh sb="5" eb="6">
      <t>ツキ</t>
    </rPh>
    <phoneticPr fontId="7"/>
  </si>
  <si>
    <t>令和3年10月</t>
    <rPh sb="0" eb="2">
      <t>レイワ</t>
    </rPh>
    <rPh sb="3" eb="4">
      <t>ネン</t>
    </rPh>
    <rPh sb="6" eb="7">
      <t>ツキ</t>
    </rPh>
    <phoneticPr fontId="7"/>
  </si>
  <si>
    <t>令和3年11月</t>
    <rPh sb="0" eb="2">
      <t>レイワ</t>
    </rPh>
    <rPh sb="3" eb="4">
      <t>ネン</t>
    </rPh>
    <rPh sb="6" eb="7">
      <t>ツキ</t>
    </rPh>
    <phoneticPr fontId="7"/>
  </si>
  <si>
    <t>令和3年12月</t>
    <rPh sb="0" eb="2">
      <t>レイワ</t>
    </rPh>
    <rPh sb="3" eb="4">
      <t>ネン</t>
    </rPh>
    <rPh sb="6" eb="7">
      <t>ツキ</t>
    </rPh>
    <phoneticPr fontId="7"/>
  </si>
  <si>
    <t>令和4年1月</t>
    <rPh sb="0" eb="2">
      <t>レイワ</t>
    </rPh>
    <rPh sb="3" eb="4">
      <t>ネン</t>
    </rPh>
    <rPh sb="5" eb="6">
      <t>ツキ</t>
    </rPh>
    <phoneticPr fontId="7"/>
  </si>
  <si>
    <t>令和4年2月</t>
    <rPh sb="0" eb="2">
      <t>レイワ</t>
    </rPh>
    <rPh sb="3" eb="4">
      <t>ネン</t>
    </rPh>
    <rPh sb="5" eb="6">
      <t>ツキ</t>
    </rPh>
    <phoneticPr fontId="7"/>
  </si>
  <si>
    <t>別紙-内訳書</t>
    <rPh sb="0" eb="2">
      <t>ベッシ</t>
    </rPh>
    <rPh sb="3" eb="5">
      <t>ウチワケ</t>
    </rPh>
    <rPh sb="5" eb="6">
      <t>ショ</t>
    </rPh>
    <phoneticPr fontId="7"/>
  </si>
  <si>
    <r>
      <t>　下記の表の黄色セル（契約希望単価(税抜)、消費税）</t>
    </r>
    <r>
      <rPr>
        <sz val="10"/>
        <color rgb="FFFF0000"/>
        <rFont val="ＭＳ Ｐゴシック"/>
        <family val="3"/>
        <charset val="128"/>
        <scheme val="minor"/>
      </rPr>
      <t>(小数点第２位まで)</t>
    </r>
    <r>
      <rPr>
        <sz val="10"/>
        <color theme="1"/>
        <rFont val="ＭＳ Ｐゴシック"/>
        <family val="2"/>
        <charset val="128"/>
        <scheme val="minor"/>
      </rPr>
      <t>を入力してください。合計単価（a,b,c）は自動で入力されます。
　また、黄色セルを入力することで別紙及び統括表も自動で算出されます。</t>
    </r>
    <rPh sb="1" eb="3">
      <t>カキ</t>
    </rPh>
    <rPh sb="4" eb="5">
      <t>ヒョウ</t>
    </rPh>
    <rPh sb="6" eb="8">
      <t>キイロ</t>
    </rPh>
    <rPh sb="11" eb="13">
      <t>ケイヤク</t>
    </rPh>
    <rPh sb="13" eb="15">
      <t>キボウ</t>
    </rPh>
    <rPh sb="15" eb="17">
      <t>タンカ</t>
    </rPh>
    <rPh sb="18" eb="19">
      <t>ゼイ</t>
    </rPh>
    <rPh sb="19" eb="20">
      <t>ヌ</t>
    </rPh>
    <rPh sb="22" eb="25">
      <t>ショウヒゼイ</t>
    </rPh>
    <rPh sb="27" eb="30">
      <t>ショウスウテン</t>
    </rPh>
    <rPh sb="30" eb="31">
      <t>ダイ</t>
    </rPh>
    <rPh sb="32" eb="33">
      <t>イ</t>
    </rPh>
    <rPh sb="37" eb="39">
      <t>ニュウリョク</t>
    </rPh>
    <rPh sb="46" eb="48">
      <t>ゴウケイ</t>
    </rPh>
    <rPh sb="48" eb="50">
      <t>タンカ</t>
    </rPh>
    <rPh sb="58" eb="60">
      <t>ジドウ</t>
    </rPh>
    <rPh sb="61" eb="63">
      <t>ニュウリョク</t>
    </rPh>
    <rPh sb="73" eb="75">
      <t>キイロ</t>
    </rPh>
    <rPh sb="78" eb="80">
      <t>ニュウリョク</t>
    </rPh>
    <rPh sb="85" eb="87">
      <t>ベッシ</t>
    </rPh>
    <rPh sb="87" eb="88">
      <t>オヨ</t>
    </rPh>
    <rPh sb="89" eb="91">
      <t>トウカツ</t>
    </rPh>
    <rPh sb="91" eb="92">
      <t>ヒョウ</t>
    </rPh>
    <rPh sb="93" eb="95">
      <t>ジドウ</t>
    </rPh>
    <rPh sb="96" eb="98">
      <t>サンシュツ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</si>
</sst>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01020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/>
      <top/>
      <bottom style="medium">
        <color rgb="FF010202"/>
      </bottom>
      <diagonal/>
    </border>
    <border>
      <left/>
      <right/>
      <top style="medium">
        <color rgb="FF010202"/>
      </top>
      <bottom/>
      <diagonal/>
    </border>
    <border diagonalDown="1">
      <left style="medium">
        <color rgb="FF010202"/>
      </left>
      <right style="medium">
        <color rgb="FF010202"/>
      </right>
      <top style="medium">
        <color rgb="FF010202"/>
      </top>
      <bottom/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 style="medium">
        <color rgb="FF010202"/>
      </bottom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/>
      <diagonal style="thin">
        <color rgb="FF010202"/>
      </diagonal>
    </border>
    <border>
      <left/>
      <right style="medium">
        <color rgb="FF010202"/>
      </right>
      <top style="medium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/>
      <diagonal/>
    </border>
    <border>
      <left style="medium">
        <color rgb="FF010202"/>
      </left>
      <right/>
      <top/>
      <bottom style="medium">
        <color rgb="FF010202"/>
      </bottom>
      <diagonal/>
    </border>
    <border>
      <left/>
      <right style="medium">
        <color rgb="FF010202"/>
      </right>
      <top/>
      <bottom style="medium">
        <color indexed="64"/>
      </bottom>
      <diagonal/>
    </border>
    <border>
      <left style="medium">
        <color rgb="FF010202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</cellStyleXfs>
  <cellXfs count="117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Border="1"/>
    <xf numFmtId="0" fontId="0" fillId="0" borderId="8" xfId="0" applyBorder="1"/>
    <xf numFmtId="3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15" xfId="0" applyBorder="1"/>
    <xf numFmtId="0" fontId="0" fillId="0" borderId="15" xfId="0" applyBorder="1" applyAlignment="1">
      <alignment horizontal="right"/>
    </xf>
    <xf numFmtId="0" fontId="0" fillId="0" borderId="15" xfId="0" applyNumberFormat="1" applyFill="1" applyBorder="1" applyAlignment="1">
      <alignment horizontal="left"/>
    </xf>
    <xf numFmtId="3" fontId="0" fillId="0" borderId="15" xfId="0" applyNumberFormat="1" applyBorder="1" applyAlignment="1">
      <alignment horizontal="center"/>
    </xf>
    <xf numFmtId="0" fontId="0" fillId="0" borderId="5" xfId="0" applyBorder="1"/>
    <xf numFmtId="0" fontId="0" fillId="0" borderId="0" xfId="0" applyNumberFormat="1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10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6" fillId="0" borderId="0" xfId="1">
      <alignment vertical="center"/>
    </xf>
    <xf numFmtId="0" fontId="6" fillId="0" borderId="0" xfId="1" applyAlignment="1">
      <alignment horizontal="center" vertical="center"/>
    </xf>
    <xf numFmtId="0" fontId="5" fillId="0" borderId="0" xfId="1" applyFont="1" applyAlignment="1">
      <alignment horizontal="right" vertical="center"/>
    </xf>
    <xf numFmtId="176" fontId="0" fillId="0" borderId="8" xfId="0" applyNumberFormat="1" applyBorder="1"/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0" fillId="0" borderId="31" xfId="0" applyBorder="1"/>
    <xf numFmtId="176" fontId="0" fillId="0" borderId="3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0" borderId="15" xfId="0" applyNumberFormat="1" applyBorder="1"/>
    <xf numFmtId="0" fontId="0" fillId="0" borderId="8" xfId="0" applyNumberFormat="1" applyBorder="1" applyAlignment="1">
      <alignment horizontal="right"/>
    </xf>
    <xf numFmtId="0" fontId="0" fillId="0" borderId="8" xfId="0" applyNumberFormat="1" applyBorder="1"/>
    <xf numFmtId="0" fontId="0" fillId="0" borderId="0" xfId="0" applyNumberFormat="1" applyBorder="1"/>
    <xf numFmtId="0" fontId="0" fillId="0" borderId="8" xfId="0" applyNumberFormat="1" applyBorder="1" applyAlignment="1"/>
    <xf numFmtId="0" fontId="0" fillId="0" borderId="30" xfId="0" applyNumberFormat="1" applyBorder="1" applyAlignment="1"/>
    <xf numFmtId="0" fontId="0" fillId="0" borderId="15" xfId="0" applyNumberFormat="1" applyBorder="1" applyAlignment="1"/>
    <xf numFmtId="0" fontId="0" fillId="0" borderId="0" xfId="0" applyNumberFormat="1" applyBorder="1" applyAlignment="1"/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6" fontId="0" fillId="0" borderId="0" xfId="0" applyNumberFormat="1" applyBorder="1"/>
    <xf numFmtId="38" fontId="0" fillId="0" borderId="37" xfId="2" applyFont="1" applyBorder="1" applyAlignment="1">
      <alignment horizontal="center" vertical="center"/>
    </xf>
    <xf numFmtId="38" fontId="0" fillId="0" borderId="32" xfId="2" applyFont="1" applyBorder="1" applyAlignment="1">
      <alignment horizontal="center" vertical="center"/>
    </xf>
    <xf numFmtId="38" fontId="0" fillId="0" borderId="35" xfId="2" applyFont="1" applyBorder="1" applyAlignment="1">
      <alignment horizontal="center" vertical="center"/>
    </xf>
    <xf numFmtId="38" fontId="0" fillId="0" borderId="37" xfId="2" applyFont="1" applyBorder="1" applyAlignment="1">
      <alignment horizontal="center" vertical="center"/>
    </xf>
    <xf numFmtId="38" fontId="0" fillId="0" borderId="32" xfId="2" applyFont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3" fontId="0" fillId="0" borderId="0" xfId="0" applyNumberFormat="1"/>
    <xf numFmtId="0" fontId="6" fillId="0" borderId="0" xfId="1" applyProtection="1">
      <alignment vertical="center"/>
    </xf>
    <xf numFmtId="0" fontId="12" fillId="2" borderId="18" xfId="1" applyFont="1" applyFill="1" applyBorder="1" applyAlignment="1" applyProtection="1">
      <alignment horizontal="right" vertical="center" wrapText="1"/>
      <protection locked="0"/>
    </xf>
    <xf numFmtId="0" fontId="12" fillId="2" borderId="9" xfId="1" applyFont="1" applyFill="1" applyBorder="1" applyAlignment="1" applyProtection="1">
      <alignment horizontal="right" vertical="center" wrapText="1"/>
      <protection locked="0"/>
    </xf>
    <xf numFmtId="0" fontId="12" fillId="2" borderId="10" xfId="1" applyFont="1" applyFill="1" applyBorder="1" applyAlignment="1" applyProtection="1">
      <alignment horizontal="right" vertical="center" wrapText="1"/>
      <protection locked="0"/>
    </xf>
    <xf numFmtId="0" fontId="6" fillId="0" borderId="0" xfId="1" applyAlignment="1" applyProtection="1">
      <alignment horizontal="center" vertical="center"/>
    </xf>
    <xf numFmtId="0" fontId="4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16" fillId="0" borderId="0" xfId="1" applyFont="1" applyAlignment="1" applyProtection="1">
      <alignment horizontal="center" vertical="center"/>
    </xf>
    <xf numFmtId="0" fontId="17" fillId="0" borderId="0" xfId="1" applyFont="1" applyProtection="1">
      <alignment vertical="center"/>
    </xf>
    <xf numFmtId="0" fontId="3" fillId="0" borderId="0" xfId="1" applyFont="1" applyProtection="1">
      <alignment vertical="center"/>
    </xf>
    <xf numFmtId="0" fontId="13" fillId="0" borderId="0" xfId="1" applyFont="1" applyProtection="1">
      <alignment vertical="center"/>
    </xf>
    <xf numFmtId="0" fontId="12" fillId="0" borderId="0" xfId="1" applyFont="1" applyAlignment="1" applyProtection="1">
      <alignment horizontal="left" vertical="center"/>
    </xf>
    <xf numFmtId="0" fontId="13" fillId="0" borderId="0" xfId="1" applyFont="1" applyAlignment="1" applyProtection="1">
      <alignment horizontal="center" vertical="center"/>
    </xf>
    <xf numFmtId="0" fontId="12" fillId="0" borderId="1" xfId="1" applyFont="1" applyBorder="1" applyAlignment="1" applyProtection="1">
      <alignment horizontal="center" vertical="center" shrinkToFit="1"/>
    </xf>
    <xf numFmtId="0" fontId="13" fillId="0" borderId="21" xfId="1" applyFont="1" applyBorder="1" applyAlignment="1" applyProtection="1">
      <alignment vertical="center" wrapText="1"/>
    </xf>
    <xf numFmtId="0" fontId="12" fillId="0" borderId="17" xfId="1" applyFont="1" applyBorder="1" applyAlignment="1" applyProtection="1">
      <alignment horizontal="center" vertical="center" wrapText="1"/>
    </xf>
    <xf numFmtId="0" fontId="13" fillId="0" borderId="22" xfId="1" applyFont="1" applyBorder="1" applyAlignment="1" applyProtection="1">
      <alignment vertical="center" wrapText="1"/>
    </xf>
    <xf numFmtId="0" fontId="13" fillId="0" borderId="23" xfId="1" applyFont="1" applyBorder="1" applyAlignment="1" applyProtection="1">
      <alignment vertical="center" wrapText="1"/>
    </xf>
    <xf numFmtId="0" fontId="12" fillId="0" borderId="9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vertical="center" wrapText="1"/>
    </xf>
    <xf numFmtId="0" fontId="1" fillId="0" borderId="0" xfId="1" applyFont="1" applyAlignment="1" applyProtection="1">
      <alignment horizontal="right" vertical="center"/>
    </xf>
    <xf numFmtId="0" fontId="12" fillId="0" borderId="9" xfId="1" applyFont="1" applyBorder="1" applyAlignment="1" applyProtection="1">
      <alignment horizontal="right" vertical="center" wrapText="1"/>
    </xf>
    <xf numFmtId="0" fontId="12" fillId="0" borderId="2" xfId="1" applyFont="1" applyBorder="1" applyAlignment="1" applyProtection="1">
      <alignment horizontal="right" vertical="center" wrapText="1"/>
    </xf>
    <xf numFmtId="0" fontId="12" fillId="0" borderId="7" xfId="1" applyFont="1" applyBorder="1" applyAlignment="1" applyProtection="1">
      <alignment vertical="center" wrapText="1"/>
    </xf>
    <xf numFmtId="0" fontId="13" fillId="0" borderId="20" xfId="1" applyFont="1" applyBorder="1" applyAlignment="1" applyProtection="1">
      <alignment vertical="center" wrapText="1"/>
    </xf>
    <xf numFmtId="0" fontId="16" fillId="0" borderId="0" xfId="1" applyFont="1" applyAlignment="1" applyProtection="1">
      <alignment vertical="center" wrapText="1"/>
    </xf>
    <xf numFmtId="0" fontId="13" fillId="0" borderId="20" xfId="1" applyFont="1" applyBorder="1" applyAlignment="1" applyProtection="1">
      <alignment vertical="center" wrapText="1"/>
    </xf>
    <xf numFmtId="0" fontId="13" fillId="0" borderId="24" xfId="1" applyFont="1" applyBorder="1" applyAlignment="1" applyProtection="1">
      <alignment vertical="center" wrapText="1"/>
    </xf>
    <xf numFmtId="0" fontId="12" fillId="0" borderId="26" xfId="1" applyFont="1" applyBorder="1" applyAlignment="1" applyProtection="1">
      <alignment horizontal="center" vertical="center" wrapText="1"/>
    </xf>
    <xf numFmtId="0" fontId="12" fillId="0" borderId="16" xfId="1" applyFont="1" applyBorder="1" applyAlignment="1" applyProtection="1">
      <alignment horizontal="center" vertical="center" wrapText="1"/>
    </xf>
    <xf numFmtId="0" fontId="12" fillId="0" borderId="27" xfId="1" applyFont="1" applyBorder="1" applyAlignment="1" applyProtection="1">
      <alignment horizontal="center" vertical="center" wrapText="1"/>
    </xf>
    <xf numFmtId="0" fontId="12" fillId="0" borderId="18" xfId="1" applyFont="1" applyBorder="1" applyAlignment="1" applyProtection="1">
      <alignment horizontal="center" vertical="center" wrapText="1"/>
    </xf>
    <xf numFmtId="0" fontId="12" fillId="0" borderId="29" xfId="1" applyFont="1" applyBorder="1" applyAlignment="1" applyProtection="1">
      <alignment horizontal="center" vertical="center" wrapText="1"/>
    </xf>
    <xf numFmtId="0" fontId="12" fillId="0" borderId="15" xfId="1" applyFont="1" applyBorder="1" applyAlignment="1" applyProtection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</xf>
    <xf numFmtId="0" fontId="12" fillId="0" borderId="12" xfId="1" applyFont="1" applyBorder="1" applyAlignment="1" applyProtection="1">
      <alignment horizontal="center" vertical="center" wrapText="1"/>
    </xf>
    <xf numFmtId="0" fontId="12" fillId="0" borderId="14" xfId="1" applyFont="1" applyBorder="1" applyAlignment="1" applyProtection="1">
      <alignment horizontal="center" vertical="center" wrapText="1"/>
    </xf>
    <xf numFmtId="0" fontId="12" fillId="0" borderId="5" xfId="1" applyFont="1" applyBorder="1" applyAlignment="1" applyProtection="1">
      <alignment horizontal="center" vertical="center" wrapText="1"/>
    </xf>
    <xf numFmtId="0" fontId="12" fillId="0" borderId="28" xfId="1" applyFont="1" applyBorder="1" applyAlignment="1" applyProtection="1">
      <alignment horizontal="center" vertical="center" wrapText="1"/>
    </xf>
    <xf numFmtId="0" fontId="12" fillId="0" borderId="19" xfId="1" applyFont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right"/>
    </xf>
    <xf numFmtId="0" fontId="12" fillId="0" borderId="25" xfId="1" applyFont="1" applyBorder="1" applyAlignment="1" applyProtection="1">
      <alignment horizontal="center" vertical="center" wrapText="1"/>
    </xf>
    <xf numFmtId="0" fontId="12" fillId="0" borderId="18" xfId="1" applyFont="1" applyBorder="1" applyAlignment="1" applyProtection="1">
      <alignment horizontal="right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10" xfId="1" applyFont="1" applyBorder="1" applyAlignment="1" applyProtection="1">
      <alignment horizontal="right" vertical="center" wrapText="1"/>
    </xf>
  </cellXfs>
  <cellStyles count="6">
    <cellStyle name="桁区切り" xfId="2" builtinId="6"/>
    <cellStyle name="標準" xfId="0" builtinId="0"/>
    <cellStyle name="標準 2" xfId="1"/>
    <cellStyle name="標準 2 2" xfId="5"/>
    <cellStyle name="標準 2_Sheet2" xfId="4"/>
    <cellStyle name="標準 3" xfId="3"/>
  </cellStyles>
  <dxfs count="0"/>
  <tableStyles count="0" defaultTableStyle="TableStyleMedium2" defaultPivotStyle="PivotStyleMedium9"/>
  <colors>
    <mruColors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30482</xdr:colOff>
      <xdr:row>15</xdr:row>
      <xdr:rowOff>95251</xdr:rowOff>
    </xdr:from>
    <xdr:to>
      <xdr:col>6</xdr:col>
      <xdr:colOff>247650</xdr:colOff>
      <xdr:row>19</xdr:row>
      <xdr:rowOff>114301</xdr:rowOff>
    </xdr:to>
    <xdr:sp macro="" textlink="">
      <xdr:nvSpPr>
        <xdr:cNvPr id="2" name="大かっこ 1"/>
        <xdr:cNvSpPr/>
      </xdr:nvSpPr>
      <xdr:spPr>
        <a:xfrm>
          <a:off x="30482" y="3048001"/>
          <a:ext cx="6094093" cy="781050"/>
        </a:xfrm>
        <a:prstGeom prst="bracketPair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38"/>
  <sheetViews>
    <sheetView tabSelected="1" view="pageBreakPreview" zoomScale="85" zoomScaleNormal="100" zoomScaleSheetLayoutView="85" workbookViewId="0">
      <selection activeCell="D26" sqref="D26"/>
    </sheetView>
  </sheetViews>
  <sheetFormatPr defaultRowHeight="13.5"/>
  <cols>
    <col min="1" max="1" width="20.625" style="21" customWidth="1"/>
    <col min="2" max="2" width="18.625" style="21" customWidth="1"/>
    <col min="3" max="3" width="3.625" style="22" customWidth="1"/>
    <col min="4" max="4" width="18.625" style="21" customWidth="1"/>
    <col min="5" max="5" width="3.625" style="21" customWidth="1"/>
    <col min="6" max="6" width="18.625" style="21" customWidth="1"/>
    <col min="7" max="7" width="3.625" style="21" customWidth="1"/>
    <col min="8" max="16384" width="9" style="21"/>
  </cols>
  <sheetData>
    <row r="1" spans="1:7" ht="13.5" customHeight="1">
      <c r="A1" s="62"/>
      <c r="B1" s="62"/>
      <c r="C1" s="66"/>
      <c r="D1" s="62"/>
      <c r="E1" s="62"/>
      <c r="F1" s="62"/>
      <c r="G1" s="62"/>
    </row>
    <row r="2" spans="1:7" ht="13.5" customHeight="1">
      <c r="A2" s="67" t="s">
        <v>35</v>
      </c>
      <c r="B2" s="62"/>
      <c r="C2" s="66"/>
      <c r="D2" s="62"/>
      <c r="E2" s="62"/>
      <c r="F2" s="62"/>
      <c r="G2" s="62"/>
    </row>
    <row r="3" spans="1:7" ht="8.25" customHeight="1">
      <c r="A3" s="62"/>
      <c r="B3" s="62"/>
      <c r="C3" s="66"/>
      <c r="D3" s="62"/>
      <c r="E3" s="62"/>
      <c r="F3" s="62"/>
      <c r="G3" s="62"/>
    </row>
    <row r="4" spans="1:7" ht="18" customHeight="1">
      <c r="A4" s="87" t="s">
        <v>63</v>
      </c>
      <c r="B4" s="87"/>
      <c r="C4" s="87"/>
      <c r="D4" s="87"/>
      <c r="E4" s="87"/>
      <c r="F4" s="87"/>
      <c r="G4" s="87"/>
    </row>
    <row r="5" spans="1:7" ht="18" customHeight="1">
      <c r="A5" s="87"/>
      <c r="B5" s="87"/>
      <c r="C5" s="87"/>
      <c r="D5" s="87"/>
      <c r="E5" s="87"/>
      <c r="F5" s="87"/>
      <c r="G5" s="87"/>
    </row>
    <row r="6" spans="1:7" ht="18" customHeight="1">
      <c r="A6" s="87" t="s">
        <v>44</v>
      </c>
      <c r="B6" s="87"/>
      <c r="C6" s="87"/>
      <c r="D6" s="87"/>
      <c r="E6" s="87"/>
      <c r="F6" s="87"/>
      <c r="G6" s="87"/>
    </row>
    <row r="7" spans="1:7" ht="18" customHeight="1">
      <c r="A7" s="87"/>
      <c r="B7" s="87"/>
      <c r="C7" s="87"/>
      <c r="D7" s="87"/>
      <c r="E7" s="87"/>
      <c r="F7" s="87"/>
      <c r="G7" s="87"/>
    </row>
    <row r="8" spans="1:7" ht="18" customHeight="1">
      <c r="A8" s="87"/>
      <c r="B8" s="87"/>
      <c r="C8" s="87"/>
      <c r="D8" s="87"/>
      <c r="E8" s="87"/>
      <c r="F8" s="87"/>
      <c r="G8" s="87"/>
    </row>
    <row r="9" spans="1:7" ht="17.100000000000001" customHeight="1">
      <c r="A9" s="68"/>
      <c r="B9" s="68"/>
      <c r="C9" s="69"/>
      <c r="D9" s="68"/>
      <c r="E9" s="68"/>
      <c r="F9" s="68"/>
      <c r="G9" s="70"/>
    </row>
    <row r="10" spans="1:7" ht="17.100000000000001" customHeight="1">
      <c r="A10" s="71" t="s">
        <v>36</v>
      </c>
      <c r="B10" s="68"/>
      <c r="C10" s="69"/>
      <c r="D10" s="68"/>
      <c r="E10" s="68"/>
      <c r="F10" s="68"/>
      <c r="G10" s="70"/>
    </row>
    <row r="11" spans="1:7" ht="8.25" customHeight="1">
      <c r="A11" s="68"/>
      <c r="B11" s="68"/>
      <c r="C11" s="69"/>
      <c r="D11" s="68"/>
      <c r="E11" s="68"/>
      <c r="F11" s="68"/>
      <c r="G11" s="70"/>
    </row>
    <row r="12" spans="1:7" ht="17.100000000000001" customHeight="1">
      <c r="A12" s="68" t="s">
        <v>37</v>
      </c>
      <c r="B12" s="68"/>
      <c r="C12" s="69"/>
      <c r="D12" s="68"/>
      <c r="E12" s="68"/>
      <c r="F12" s="68"/>
      <c r="G12" s="70"/>
    </row>
    <row r="13" spans="1:7" ht="17.100000000000001" customHeight="1">
      <c r="A13" s="68" t="s">
        <v>38</v>
      </c>
      <c r="B13" s="68"/>
      <c r="C13" s="69"/>
      <c r="D13" s="68"/>
      <c r="E13" s="68"/>
      <c r="F13" s="68"/>
      <c r="G13" s="70"/>
    </row>
    <row r="14" spans="1:7" ht="17.100000000000001" customHeight="1">
      <c r="A14" s="68" t="s">
        <v>39</v>
      </c>
      <c r="B14" s="68"/>
      <c r="C14" s="69"/>
      <c r="D14" s="68"/>
      <c r="E14" s="68"/>
      <c r="F14" s="68"/>
      <c r="G14" s="70"/>
    </row>
    <row r="15" spans="1:7" ht="17.100000000000001" customHeight="1">
      <c r="A15" s="68"/>
      <c r="B15" s="68"/>
      <c r="C15" s="69"/>
      <c r="D15" s="68"/>
      <c r="E15" s="68"/>
      <c r="F15" s="68"/>
      <c r="G15" s="70"/>
    </row>
    <row r="16" spans="1:7" ht="10.5" customHeight="1">
      <c r="A16" s="68"/>
      <c r="B16" s="68"/>
      <c r="C16" s="69"/>
      <c r="D16" s="68"/>
      <c r="E16" s="68"/>
      <c r="F16" s="68"/>
      <c r="G16" s="70"/>
    </row>
    <row r="17" spans="1:7" ht="17.100000000000001" customHeight="1">
      <c r="A17" s="68" t="s">
        <v>40</v>
      </c>
      <c r="B17" s="68"/>
      <c r="C17" s="69"/>
      <c r="D17" s="68"/>
      <c r="E17" s="68"/>
      <c r="F17" s="68"/>
      <c r="G17" s="70"/>
    </row>
    <row r="18" spans="1:7" ht="17.100000000000001" customHeight="1">
      <c r="A18" s="68" t="s">
        <v>41</v>
      </c>
      <c r="B18" s="68"/>
      <c r="C18" s="69"/>
      <c r="D18" s="68"/>
      <c r="E18" s="68"/>
      <c r="F18" s="68"/>
      <c r="G18" s="70"/>
    </row>
    <row r="19" spans="1:7" ht="17.100000000000001" customHeight="1">
      <c r="A19" s="68" t="s">
        <v>42</v>
      </c>
      <c r="B19" s="68"/>
      <c r="C19" s="69"/>
      <c r="D19" s="68"/>
      <c r="E19" s="68"/>
      <c r="F19" s="68"/>
      <c r="G19" s="70"/>
    </row>
    <row r="20" spans="1:7" ht="17.100000000000001" customHeight="1">
      <c r="A20" s="68"/>
      <c r="B20" s="68"/>
      <c r="C20" s="69"/>
      <c r="D20" s="68"/>
      <c r="E20" s="68"/>
      <c r="F20" s="68"/>
      <c r="G20" s="70"/>
    </row>
    <row r="21" spans="1:7" ht="17.100000000000001" customHeight="1">
      <c r="A21" s="67"/>
      <c r="B21" s="62"/>
      <c r="C21" s="66"/>
      <c r="D21" s="62"/>
      <c r="E21" s="62"/>
      <c r="F21" s="62"/>
      <c r="G21" s="72"/>
    </row>
    <row r="22" spans="1:7" ht="13.5" customHeight="1">
      <c r="A22" s="62"/>
      <c r="B22" s="62"/>
      <c r="C22" s="66"/>
      <c r="D22" s="62"/>
      <c r="E22" s="62"/>
      <c r="F22" s="62"/>
      <c r="G22" s="62"/>
    </row>
    <row r="23" spans="1:7" ht="15" customHeight="1" thickBot="1">
      <c r="A23" s="73" t="s">
        <v>8</v>
      </c>
      <c r="B23" s="72"/>
      <c r="C23" s="74"/>
      <c r="D23" s="72"/>
      <c r="E23" s="72"/>
      <c r="F23" s="72"/>
      <c r="G23" s="62"/>
    </row>
    <row r="24" spans="1:7" s="62" customFormat="1" ht="15" customHeight="1">
      <c r="A24" s="88"/>
      <c r="B24" s="90" t="s">
        <v>9</v>
      </c>
      <c r="C24" s="101"/>
      <c r="D24" s="96" t="s">
        <v>23</v>
      </c>
      <c r="E24" s="97"/>
      <c r="F24" s="96" t="s">
        <v>15</v>
      </c>
      <c r="G24" s="97"/>
    </row>
    <row r="25" spans="1:7" s="62" customFormat="1" ht="15" customHeight="1" thickBot="1">
      <c r="A25" s="89"/>
      <c r="B25" s="92" t="s">
        <v>21</v>
      </c>
      <c r="C25" s="93"/>
      <c r="D25" s="98" t="s">
        <v>11</v>
      </c>
      <c r="E25" s="99"/>
      <c r="F25" s="98"/>
      <c r="G25" s="99"/>
    </row>
    <row r="26" spans="1:7" s="62" customFormat="1" ht="30" customHeight="1" thickBot="1">
      <c r="A26" s="75" t="s">
        <v>46</v>
      </c>
      <c r="B26" s="63"/>
      <c r="C26" s="113" t="s">
        <v>20</v>
      </c>
      <c r="D26" s="63"/>
      <c r="E26" s="114" t="s">
        <v>12</v>
      </c>
      <c r="F26" s="83">
        <f>B26+D26</f>
        <v>0</v>
      </c>
      <c r="G26" s="84" t="s">
        <v>12</v>
      </c>
    </row>
    <row r="27" spans="1:7" s="62" customFormat="1" ht="15" customHeight="1">
      <c r="C27" s="66"/>
    </row>
    <row r="28" spans="1:7" s="62" customFormat="1" ht="15" customHeight="1" thickBot="1">
      <c r="A28" s="73" t="s">
        <v>13</v>
      </c>
      <c r="B28" s="72"/>
      <c r="C28" s="74"/>
      <c r="D28" s="72"/>
      <c r="E28" s="72"/>
      <c r="F28" s="72"/>
    </row>
    <row r="29" spans="1:7" s="62" customFormat="1" ht="15" customHeight="1">
      <c r="A29" s="86"/>
      <c r="B29" s="90" t="s">
        <v>14</v>
      </c>
      <c r="C29" s="91"/>
      <c r="D29" s="90" t="s">
        <v>10</v>
      </c>
      <c r="E29" s="101"/>
      <c r="F29" s="96" t="s">
        <v>16</v>
      </c>
      <c r="G29" s="97"/>
    </row>
    <row r="30" spans="1:7" s="62" customFormat="1" ht="15" customHeight="1" thickBot="1">
      <c r="A30" s="76"/>
      <c r="B30" s="92" t="s">
        <v>18</v>
      </c>
      <c r="C30" s="93"/>
      <c r="D30" s="98" t="s">
        <v>11</v>
      </c>
      <c r="E30" s="95"/>
      <c r="F30" s="98"/>
      <c r="G30" s="99"/>
    </row>
    <row r="31" spans="1:7" s="62" customFormat="1" ht="30" customHeight="1" thickBot="1">
      <c r="A31" s="77" t="s">
        <v>25</v>
      </c>
      <c r="B31" s="63"/>
      <c r="C31" s="113" t="s">
        <v>20</v>
      </c>
      <c r="D31" s="63"/>
      <c r="E31" s="114" t="s">
        <v>12</v>
      </c>
      <c r="F31" s="83">
        <f>B31+D31</f>
        <v>0</v>
      </c>
      <c r="G31" s="84" t="s">
        <v>12</v>
      </c>
    </row>
    <row r="32" spans="1:7" s="62" customFormat="1" ht="15" customHeight="1" thickBot="1">
      <c r="C32" s="66"/>
      <c r="F32" s="85"/>
      <c r="G32" s="85"/>
    </row>
    <row r="33" spans="1:7" s="62" customFormat="1" ht="15" customHeight="1">
      <c r="A33" s="78"/>
      <c r="B33" s="90" t="s">
        <v>14</v>
      </c>
      <c r="C33" s="91"/>
      <c r="D33" s="90" t="s">
        <v>10</v>
      </c>
      <c r="E33" s="101"/>
      <c r="F33" s="96" t="s">
        <v>17</v>
      </c>
      <c r="G33" s="97"/>
    </row>
    <row r="34" spans="1:7" s="62" customFormat="1" ht="15" customHeight="1" thickBot="1">
      <c r="A34" s="79"/>
      <c r="B34" s="98" t="s">
        <v>19</v>
      </c>
      <c r="C34" s="100"/>
      <c r="D34" s="94" t="s">
        <v>24</v>
      </c>
      <c r="E34" s="95"/>
      <c r="F34" s="98"/>
      <c r="G34" s="99"/>
    </row>
    <row r="35" spans="1:7" s="62" customFormat="1" ht="30" customHeight="1" thickBot="1">
      <c r="A35" s="80" t="s">
        <v>26</v>
      </c>
      <c r="B35" s="64"/>
      <c r="C35" s="115" t="s">
        <v>22</v>
      </c>
      <c r="D35" s="65"/>
      <c r="E35" s="116" t="s">
        <v>12</v>
      </c>
      <c r="F35" s="83">
        <f>B35+D35</f>
        <v>0</v>
      </c>
      <c r="G35" s="84" t="s">
        <v>12</v>
      </c>
    </row>
    <row r="36" spans="1:7" s="62" customFormat="1" ht="15" customHeight="1">
      <c r="C36" s="66"/>
      <c r="F36" s="81"/>
    </row>
    <row r="37" spans="1:7" s="62" customFormat="1">
      <c r="C37" s="66"/>
      <c r="F37" s="82" t="s">
        <v>45</v>
      </c>
    </row>
    <row r="38" spans="1:7">
      <c r="F38" s="23"/>
    </row>
  </sheetData>
  <sheetProtection password="D821" sheet="1" objects="1" scenarios="1" selectLockedCells="1"/>
  <mergeCells count="18">
    <mergeCell ref="D34:E34"/>
    <mergeCell ref="F24:G25"/>
    <mergeCell ref="F29:G30"/>
    <mergeCell ref="F33:G34"/>
    <mergeCell ref="B33:C33"/>
    <mergeCell ref="B34:C34"/>
    <mergeCell ref="D25:E25"/>
    <mergeCell ref="D29:E29"/>
    <mergeCell ref="D30:E30"/>
    <mergeCell ref="D33:E33"/>
    <mergeCell ref="B24:C24"/>
    <mergeCell ref="B25:C25"/>
    <mergeCell ref="D24:E24"/>
    <mergeCell ref="A6:G8"/>
    <mergeCell ref="A4:G5"/>
    <mergeCell ref="A24:A25"/>
    <mergeCell ref="B29:C29"/>
    <mergeCell ref="B30:C30"/>
  </mergeCells>
  <phoneticPr fontId="7"/>
  <pageMargins left="0.7" right="0.36" top="0.75" bottom="0.75" header="0.3" footer="0.3"/>
  <pageSetup paperSize="9" orientation="portrait" r:id="rId1"/>
  <headerFooter>
    <oddHeader>&amp;R
内訳書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C5"/>
  <sheetViews>
    <sheetView view="pageBreakPreview" zoomScale="180" zoomScaleNormal="100" zoomScaleSheetLayoutView="180" workbookViewId="0">
      <selection activeCell="B2" sqref="B2"/>
    </sheetView>
  </sheetViews>
  <sheetFormatPr defaultRowHeight="13.5"/>
  <cols>
    <col min="1" max="1" width="5.625" style="43" customWidth="1"/>
    <col min="2" max="2" width="17" style="43" customWidth="1"/>
    <col min="3" max="3" width="19.25" customWidth="1"/>
  </cols>
  <sheetData>
    <row r="1" spans="1:3" ht="23.25" customHeight="1" thickBot="1">
      <c r="A1" s="49"/>
      <c r="B1" s="49" t="s">
        <v>43</v>
      </c>
      <c r="C1" s="49" t="s">
        <v>33</v>
      </c>
    </row>
    <row r="2" spans="1:3" ht="22.5" customHeight="1" thickTop="1">
      <c r="A2" s="47">
        <v>1</v>
      </c>
      <c r="B2" s="58" t="str">
        <f>総括表明細!B2</f>
        <v>第一学校給食センター(高圧A)</v>
      </c>
      <c r="C2" s="48">
        <f>'別紙（第一セ）'!M42</f>
        <v>0</v>
      </c>
    </row>
    <row r="3" spans="1:3" ht="22.5" customHeight="1">
      <c r="A3" s="44">
        <v>5</v>
      </c>
      <c r="B3" s="58" t="str">
        <f>総括表明細!B3</f>
        <v>第二学校給食センター(高圧A)</v>
      </c>
      <c r="C3" s="48">
        <f>'別紙（第二セ）'!M42</f>
        <v>0</v>
      </c>
    </row>
    <row r="4" spans="1:3" ht="22.5" customHeight="1" thickBot="1">
      <c r="A4" s="44">
        <v>6</v>
      </c>
      <c r="B4" s="58" t="str">
        <f>総括表明細!B4</f>
        <v>第三学校給食センター(高圧A)</v>
      </c>
      <c r="C4" s="45">
        <f>'別紙（第三セ）'!M42</f>
        <v>0</v>
      </c>
    </row>
    <row r="5" spans="1:3" ht="26.25" customHeight="1" thickTop="1">
      <c r="A5" s="102" t="s">
        <v>34</v>
      </c>
      <c r="B5" s="103"/>
      <c r="C5" s="46">
        <f>SUM(C2:C4)</f>
        <v>0</v>
      </c>
    </row>
  </sheetData>
  <sheetProtection algorithmName="SHA-512" hashValue="g4TZxFqLrrJY5xYdWkjj1r0jtVEWA5I3nNKg3ROjERINDkxwRe7PT9PmFsfvtlruD4fIrHapltLqtPb3O8+xZA==" saltValue="8vnw51HfMzHqb6Wur6BFNA==" spinCount="100000" sheet="1" objects="1" scenarios="1" selectLockedCells="1" selectUnlockedCells="1"/>
  <mergeCells count="1">
    <mergeCell ref="A5:B5"/>
  </mergeCells>
  <phoneticPr fontId="7"/>
  <pageMargins left="0.7" right="0.7" top="0.75" bottom="0.75" header="0.3" footer="0.3"/>
  <pageSetup paperSize="9" orientation="portrait" r:id="rId1"/>
  <headerFooter>
    <oddHeader>&amp;R
総括表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view="pageBreakPreview" zoomScale="110" zoomScaleNormal="100" zoomScaleSheetLayoutView="110" workbookViewId="0">
      <selection activeCell="C5" sqref="C5"/>
    </sheetView>
  </sheetViews>
  <sheetFormatPr defaultRowHeight="13.5"/>
  <cols>
    <col min="1" max="1" width="2" customWidth="1"/>
    <col min="2" max="2" width="12.875" customWidth="1"/>
    <col min="3" max="14" width="9.25" bestFit="1" customWidth="1"/>
    <col min="15" max="15" width="10.5" customWidth="1"/>
  </cols>
  <sheetData>
    <row r="1" spans="1:15" ht="30" customHeight="1" thickBot="1">
      <c r="A1" s="49"/>
      <c r="B1" s="49" t="s">
        <v>43</v>
      </c>
      <c r="C1" s="60" t="s">
        <v>50</v>
      </c>
      <c r="D1" s="60" t="s">
        <v>51</v>
      </c>
      <c r="E1" s="60" t="s">
        <v>52</v>
      </c>
      <c r="F1" s="60" t="s">
        <v>53</v>
      </c>
      <c r="G1" s="60" t="s">
        <v>54</v>
      </c>
      <c r="H1" s="60" t="s">
        <v>55</v>
      </c>
      <c r="I1" s="60" t="s">
        <v>56</v>
      </c>
      <c r="J1" s="60" t="s">
        <v>57</v>
      </c>
      <c r="K1" s="60" t="s">
        <v>58</v>
      </c>
      <c r="L1" s="60" t="s">
        <v>59</v>
      </c>
      <c r="M1" s="60" t="s">
        <v>60</v>
      </c>
      <c r="N1" s="60" t="s">
        <v>61</v>
      </c>
      <c r="O1" s="49" t="s">
        <v>33</v>
      </c>
    </row>
    <row r="2" spans="1:15" ht="39" customHeight="1" thickTop="1">
      <c r="A2" s="47">
        <v>1</v>
      </c>
      <c r="B2" s="58" t="str">
        <f>'別紙（第一セ）'!A2</f>
        <v>第一学校給食センター(高圧A)</v>
      </c>
      <c r="C2" s="53">
        <f>'別紙（第一セ）'!M5</f>
        <v>0</v>
      </c>
      <c r="D2" s="56">
        <f>'別紙（第一セ）'!M8</f>
        <v>0</v>
      </c>
      <c r="E2" s="56">
        <f>'別紙（第一セ）'!M11</f>
        <v>0</v>
      </c>
      <c r="F2" s="56">
        <f>'別紙（第一セ）'!M14</f>
        <v>0</v>
      </c>
      <c r="G2" s="56">
        <f>'別紙（第一セ）'!M17</f>
        <v>0</v>
      </c>
      <c r="H2" s="56">
        <f>'別紙（第一セ）'!M20</f>
        <v>0</v>
      </c>
      <c r="I2" s="56">
        <f>'別紙（第一セ）'!M23</f>
        <v>0</v>
      </c>
      <c r="J2" s="56">
        <f>'別紙（第一セ）'!M26</f>
        <v>0</v>
      </c>
      <c r="K2" s="56">
        <f>'別紙（第一セ）'!M29</f>
        <v>0</v>
      </c>
      <c r="L2" s="56">
        <f>'別紙（第一セ）'!M32</f>
        <v>0</v>
      </c>
      <c r="M2" s="56">
        <f>'別紙（第一セ）'!M35</f>
        <v>0</v>
      </c>
      <c r="N2" s="56">
        <f>'別紙（第一セ）'!M38</f>
        <v>0</v>
      </c>
      <c r="O2" s="53">
        <f>SUM(C2:N2)</f>
        <v>0</v>
      </c>
    </row>
    <row r="3" spans="1:15" ht="39" customHeight="1">
      <c r="A3" s="44">
        <v>2</v>
      </c>
      <c r="B3" s="59" t="str">
        <f>'別紙（第二セ）'!A2</f>
        <v>第二学校給食センター(高圧A)</v>
      </c>
      <c r="C3" s="53">
        <f>'別紙（第二セ）'!M5</f>
        <v>0</v>
      </c>
      <c r="D3" s="56">
        <f>'別紙（第二セ）'!M8</f>
        <v>0</v>
      </c>
      <c r="E3" s="56">
        <f>'別紙（第二セ）'!M11</f>
        <v>0</v>
      </c>
      <c r="F3" s="56">
        <f>'別紙（第二セ）'!M14</f>
        <v>0</v>
      </c>
      <c r="G3" s="56">
        <f>'別紙（第二セ）'!M17</f>
        <v>0</v>
      </c>
      <c r="H3" s="56">
        <f>'別紙（第二セ）'!M20</f>
        <v>0</v>
      </c>
      <c r="I3" s="56">
        <f>'別紙（第二セ）'!M23</f>
        <v>0</v>
      </c>
      <c r="J3" s="56">
        <f>'別紙（第二セ）'!M26</f>
        <v>0</v>
      </c>
      <c r="K3" s="56">
        <f>'別紙（第二セ）'!M29</f>
        <v>0</v>
      </c>
      <c r="L3" s="56">
        <f>'別紙（第二セ）'!M32</f>
        <v>0</v>
      </c>
      <c r="M3" s="56">
        <f>'別紙（第二セ）'!M35</f>
        <v>0</v>
      </c>
      <c r="N3" s="56">
        <f>'別紙（第二セ）'!M38</f>
        <v>0</v>
      </c>
      <c r="O3" s="53">
        <f t="shared" ref="O3:O4" si="0">SUM(C3:N3)</f>
        <v>0</v>
      </c>
    </row>
    <row r="4" spans="1:15" ht="39" customHeight="1" thickBot="1">
      <c r="A4" s="44">
        <v>3</v>
      </c>
      <c r="B4" s="59" t="str">
        <f>'別紙（第三セ）'!A2</f>
        <v>第三学校給食センター(高圧A)</v>
      </c>
      <c r="C4" s="54">
        <f>'別紙（第三セ）'!M5</f>
        <v>0</v>
      </c>
      <c r="D4" s="57">
        <f>'別紙（第三セ）'!M8</f>
        <v>0</v>
      </c>
      <c r="E4" s="57">
        <f>'別紙（第三セ）'!M11</f>
        <v>0</v>
      </c>
      <c r="F4" s="57">
        <f>'別紙（第三セ）'!M14</f>
        <v>0</v>
      </c>
      <c r="G4" s="57">
        <f>'別紙（第三セ）'!M17</f>
        <v>0</v>
      </c>
      <c r="H4" s="57">
        <f>'別紙（第三セ）'!M20</f>
        <v>0</v>
      </c>
      <c r="I4" s="57">
        <f>'別紙（第三セ）'!M23</f>
        <v>0</v>
      </c>
      <c r="J4" s="57">
        <f>'別紙（第三セ）'!M26</f>
        <v>0</v>
      </c>
      <c r="K4" s="57">
        <f>'別紙（第三セ）'!M29</f>
        <v>0</v>
      </c>
      <c r="L4" s="57">
        <f>'別紙（第三セ）'!M32</f>
        <v>0</v>
      </c>
      <c r="M4" s="57">
        <f>'別紙（第三セ）'!M35</f>
        <v>0</v>
      </c>
      <c r="N4" s="57">
        <f>'別紙（第三セ）'!M38</f>
        <v>0</v>
      </c>
      <c r="O4" s="53">
        <f t="shared" si="0"/>
        <v>0</v>
      </c>
    </row>
    <row r="5" spans="1:15" ht="39" customHeight="1" thickTop="1">
      <c r="A5" s="102" t="s">
        <v>34</v>
      </c>
      <c r="B5" s="103"/>
      <c r="C5" s="55">
        <f>SUM(C2:C4)</f>
        <v>0</v>
      </c>
      <c r="D5" s="55">
        <f t="shared" ref="D5:O5" si="1">SUM(D2:D4)</f>
        <v>0</v>
      </c>
      <c r="E5" s="55">
        <f t="shared" si="1"/>
        <v>0</v>
      </c>
      <c r="F5" s="55">
        <f t="shared" si="1"/>
        <v>0</v>
      </c>
      <c r="G5" s="55">
        <f t="shared" si="1"/>
        <v>0</v>
      </c>
      <c r="H5" s="55">
        <f t="shared" si="1"/>
        <v>0</v>
      </c>
      <c r="I5" s="55">
        <f t="shared" si="1"/>
        <v>0</v>
      </c>
      <c r="J5" s="55">
        <f t="shared" si="1"/>
        <v>0</v>
      </c>
      <c r="K5" s="55">
        <f t="shared" si="1"/>
        <v>0</v>
      </c>
      <c r="L5" s="55">
        <f t="shared" si="1"/>
        <v>0</v>
      </c>
      <c r="M5" s="55">
        <f>SUM(M2:M4)</f>
        <v>0</v>
      </c>
      <c r="N5" s="55">
        <f t="shared" si="1"/>
        <v>0</v>
      </c>
      <c r="O5" s="55">
        <f t="shared" si="1"/>
        <v>0</v>
      </c>
    </row>
  </sheetData>
  <sheetProtection algorithmName="SHA-512" hashValue="luonIiWMU1COeLHHIH0Q/iTg3i9yoaxqGNMPe58BcTr4c58W324MsoSEbjpFIhydvvTRdPNZeXkdr1s3b9v79A==" saltValue="A21b+TNyqBv1NOYkZxB9PA==" spinCount="100000" sheet="1" objects="1" scenarios="1" selectLockedCells="1" selectUnlockedCells="1"/>
  <mergeCells count="1">
    <mergeCell ref="A5:B5"/>
  </mergeCells>
  <phoneticPr fontId="7"/>
  <pageMargins left="0.7" right="0.7" top="0.75" bottom="0.75" header="0.3" footer="0.3"/>
  <pageSetup paperSize="9" scale="98" orientation="landscape" r:id="rId1"/>
  <headerFooter>
    <oddHeader>&amp;R
総括表明細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5"/>
  <sheetViews>
    <sheetView view="pageBreakPreview" zoomScale="110" zoomScaleNormal="100" zoomScaleSheetLayoutView="110" workbookViewId="0">
      <selection activeCell="Q39" sqref="Q39"/>
    </sheetView>
  </sheetViews>
  <sheetFormatPr defaultRowHeight="13.5"/>
  <cols>
    <col min="1" max="1" width="19.125" customWidth="1"/>
    <col min="2" max="2" width="4.375" customWidth="1"/>
    <col min="3" max="3" width="3.375" bestFit="1" customWidth="1"/>
    <col min="4" max="4" width="12.875" style="32" customWidth="1"/>
    <col min="5" max="6" width="3.375" bestFit="1" customWidth="1"/>
    <col min="7" max="7" width="7.875" customWidth="1"/>
    <col min="8" max="8" width="14.75" customWidth="1"/>
    <col min="9" max="9" width="15.125" style="32" customWidth="1"/>
    <col min="10" max="10" width="2.75" style="31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>
      <c r="J1" s="104"/>
      <c r="K1" s="104"/>
      <c r="L1" s="30"/>
      <c r="M1" s="105" t="s">
        <v>29</v>
      </c>
      <c r="N1" s="105"/>
      <c r="O1" s="105"/>
    </row>
    <row r="2" spans="1:15" ht="22.5" customHeight="1" thickBot="1">
      <c r="A2" s="20" t="s">
        <v>47</v>
      </c>
    </row>
    <row r="3" spans="1:15" ht="22.5" customHeight="1" thickBot="1">
      <c r="A3" s="1" t="s">
        <v>0</v>
      </c>
      <c r="B3" s="106" t="s">
        <v>27</v>
      </c>
      <c r="C3" s="107"/>
      <c r="D3" s="107"/>
      <c r="E3" s="107"/>
      <c r="F3" s="107"/>
      <c r="G3" s="107"/>
      <c r="H3" s="107"/>
      <c r="I3" s="107"/>
      <c r="J3" s="107"/>
      <c r="K3" s="108"/>
      <c r="L3" s="106" t="s">
        <v>28</v>
      </c>
      <c r="M3" s="107"/>
      <c r="N3" s="107"/>
      <c r="O3" s="108"/>
    </row>
    <row r="4" spans="1:15" ht="21" customHeight="1">
      <c r="A4" s="109" t="str">
        <f>総括表明細!C1</f>
        <v>令和3年3月</v>
      </c>
      <c r="B4" s="18" t="s">
        <v>2</v>
      </c>
      <c r="C4" s="3" t="s">
        <v>1</v>
      </c>
      <c r="D4" s="33">
        <f>単価表※ここの黄色セルに入力!F26</f>
        <v>0</v>
      </c>
      <c r="E4" s="4" t="s">
        <v>4</v>
      </c>
      <c r="F4" s="2" t="s">
        <v>3</v>
      </c>
      <c r="G4" s="15">
        <v>321</v>
      </c>
      <c r="H4" s="2" t="s">
        <v>30</v>
      </c>
      <c r="I4" s="39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>
      <c r="A5" s="109"/>
      <c r="B5" s="18" t="s">
        <v>5</v>
      </c>
      <c r="C5" s="7" t="s">
        <v>1</v>
      </c>
      <c r="D5" s="34">
        <f>単価表※ここの黄色セルに入力!F31</f>
        <v>0</v>
      </c>
      <c r="E5" s="5" t="s">
        <v>4</v>
      </c>
      <c r="F5" s="2" t="s">
        <v>3</v>
      </c>
      <c r="G5" s="8">
        <v>21917</v>
      </c>
      <c r="H5" s="6" t="s">
        <v>7</v>
      </c>
      <c r="I5" s="40">
        <f>D5*G5</f>
        <v>0</v>
      </c>
      <c r="J5" s="5" t="s">
        <v>4</v>
      </c>
      <c r="K5" s="9"/>
      <c r="L5" s="17"/>
      <c r="M5" s="24">
        <f>ROUNDDOWN(I4+I5,0)</f>
        <v>0</v>
      </c>
      <c r="N5" s="7" t="s">
        <v>4</v>
      </c>
      <c r="O5" s="9"/>
    </row>
    <row r="6" spans="1:15" ht="11.25" customHeight="1" thickBot="1">
      <c r="A6" s="110"/>
      <c r="B6" s="19"/>
      <c r="C6" s="10"/>
      <c r="D6" s="35"/>
      <c r="E6" s="11"/>
      <c r="F6" s="12"/>
      <c r="G6" s="13"/>
      <c r="H6" s="10"/>
      <c r="I6" s="41"/>
      <c r="J6" s="11"/>
      <c r="K6" s="14"/>
      <c r="L6" s="16"/>
      <c r="M6" s="10"/>
      <c r="N6" s="10"/>
      <c r="O6" s="14"/>
    </row>
    <row r="7" spans="1:15" ht="21" customHeight="1">
      <c r="A7" s="109" t="str">
        <f>総括表明細!D1</f>
        <v>令和3年4月</v>
      </c>
      <c r="B7" s="18" t="s">
        <v>2</v>
      </c>
      <c r="C7" s="3" t="s">
        <v>1</v>
      </c>
      <c r="D7" s="36">
        <f>$D$4</f>
        <v>0</v>
      </c>
      <c r="E7" s="4" t="s">
        <v>4</v>
      </c>
      <c r="F7" s="2" t="s">
        <v>3</v>
      </c>
      <c r="G7" s="15">
        <f>$G$4</f>
        <v>321</v>
      </c>
      <c r="H7" s="2" t="s">
        <v>30</v>
      </c>
      <c r="I7" s="39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>
      <c r="A8" s="109"/>
      <c r="B8" s="18" t="s">
        <v>5</v>
      </c>
      <c r="C8" s="7" t="s">
        <v>1</v>
      </c>
      <c r="D8" s="37">
        <f>$D$5</f>
        <v>0</v>
      </c>
      <c r="E8" s="5" t="s">
        <v>4</v>
      </c>
      <c r="F8" s="2" t="s">
        <v>3</v>
      </c>
      <c r="G8" s="8">
        <v>19711</v>
      </c>
      <c r="H8" s="6" t="s">
        <v>7</v>
      </c>
      <c r="I8" s="40">
        <f>D8*G8</f>
        <v>0</v>
      </c>
      <c r="J8" s="5" t="s">
        <v>4</v>
      </c>
      <c r="K8" s="9"/>
      <c r="L8" s="17"/>
      <c r="M8" s="24">
        <f>ROUNDDOWN(I7+I8,0)</f>
        <v>0</v>
      </c>
      <c r="N8" s="7" t="s">
        <v>4</v>
      </c>
      <c r="O8" s="9"/>
    </row>
    <row r="9" spans="1:15" ht="11.25" customHeight="1" thickBot="1">
      <c r="A9" s="110"/>
      <c r="B9" s="19"/>
      <c r="C9" s="10"/>
      <c r="D9" s="35"/>
      <c r="E9" s="11"/>
      <c r="F9" s="12"/>
      <c r="G9" s="13"/>
      <c r="H9" s="10"/>
      <c r="I9" s="41"/>
      <c r="J9" s="11"/>
      <c r="K9" s="14"/>
      <c r="L9" s="16"/>
      <c r="M9" s="10"/>
      <c r="N9" s="10"/>
      <c r="O9" s="14"/>
    </row>
    <row r="10" spans="1:15" ht="21" customHeight="1">
      <c r="A10" s="109" t="str">
        <f>総括表明細!E1</f>
        <v>令和3年5月</v>
      </c>
      <c r="B10" s="18" t="s">
        <v>2</v>
      </c>
      <c r="C10" s="3" t="s">
        <v>1</v>
      </c>
      <c r="D10" s="36">
        <f>$D$4</f>
        <v>0</v>
      </c>
      <c r="E10" s="4" t="s">
        <v>4</v>
      </c>
      <c r="F10" s="2" t="s">
        <v>3</v>
      </c>
      <c r="G10" s="15">
        <f>$G$4</f>
        <v>321</v>
      </c>
      <c r="H10" s="2" t="s">
        <v>30</v>
      </c>
      <c r="I10" s="39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>
      <c r="A11" s="109"/>
      <c r="B11" s="18" t="s">
        <v>5</v>
      </c>
      <c r="C11" s="7" t="s">
        <v>1</v>
      </c>
      <c r="D11" s="37">
        <f>$D$5</f>
        <v>0</v>
      </c>
      <c r="E11" s="5" t="s">
        <v>4</v>
      </c>
      <c r="F11" s="2" t="s">
        <v>3</v>
      </c>
      <c r="G11" s="8">
        <v>26516</v>
      </c>
      <c r="H11" s="6" t="s">
        <v>7</v>
      </c>
      <c r="I11" s="40">
        <f>D11*G11</f>
        <v>0</v>
      </c>
      <c r="J11" s="5" t="s">
        <v>4</v>
      </c>
      <c r="K11" s="9"/>
      <c r="L11" s="17"/>
      <c r="M11" s="24">
        <f>ROUNDDOWN(I10+I11,0)</f>
        <v>0</v>
      </c>
      <c r="N11" s="7" t="s">
        <v>4</v>
      </c>
      <c r="O11" s="9"/>
    </row>
    <row r="12" spans="1:15" ht="11.25" customHeight="1" thickBot="1">
      <c r="A12" s="110"/>
      <c r="B12" s="19"/>
      <c r="C12" s="10"/>
      <c r="D12" s="35"/>
      <c r="E12" s="11"/>
      <c r="F12" s="12"/>
      <c r="G12" s="13"/>
      <c r="H12" s="10"/>
      <c r="I12" s="41"/>
      <c r="J12" s="11"/>
      <c r="K12" s="14"/>
      <c r="L12" s="16"/>
      <c r="M12" s="10"/>
      <c r="N12" s="10"/>
      <c r="O12" s="14"/>
    </row>
    <row r="13" spans="1:15" ht="21" customHeight="1">
      <c r="A13" s="109" t="str">
        <f>総括表明細!F1</f>
        <v>令和3年6月</v>
      </c>
      <c r="B13" s="18" t="s">
        <v>2</v>
      </c>
      <c r="C13" s="3" t="s">
        <v>1</v>
      </c>
      <c r="D13" s="36">
        <f t="shared" ref="D13" si="0">$D$4</f>
        <v>0</v>
      </c>
      <c r="E13" s="4" t="s">
        <v>4</v>
      </c>
      <c r="F13" s="2" t="s">
        <v>3</v>
      </c>
      <c r="G13" s="15">
        <f>$G$4</f>
        <v>321</v>
      </c>
      <c r="H13" s="2" t="s">
        <v>30</v>
      </c>
      <c r="I13" s="39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>
      <c r="A14" s="109"/>
      <c r="B14" s="18" t="s">
        <v>5</v>
      </c>
      <c r="C14" s="7" t="s">
        <v>1</v>
      </c>
      <c r="D14" s="37">
        <f>$D$5</f>
        <v>0</v>
      </c>
      <c r="E14" s="5" t="s">
        <v>4</v>
      </c>
      <c r="F14" s="2" t="s">
        <v>3</v>
      </c>
      <c r="G14" s="8">
        <v>39974</v>
      </c>
      <c r="H14" s="6" t="s">
        <v>7</v>
      </c>
      <c r="I14" s="40">
        <f>D14*G14</f>
        <v>0</v>
      </c>
      <c r="J14" s="5" t="s">
        <v>4</v>
      </c>
      <c r="K14" s="9"/>
      <c r="L14" s="17"/>
      <c r="M14" s="24">
        <f>ROUNDDOWN(I13+I14,0)</f>
        <v>0</v>
      </c>
      <c r="N14" s="7" t="s">
        <v>4</v>
      </c>
      <c r="O14" s="9"/>
    </row>
    <row r="15" spans="1:15" ht="11.25" customHeight="1" thickBot="1">
      <c r="A15" s="110"/>
      <c r="B15" s="19"/>
      <c r="C15" s="10"/>
      <c r="D15" s="35"/>
      <c r="E15" s="11"/>
      <c r="F15" s="12"/>
      <c r="G15" s="13"/>
      <c r="H15" s="10"/>
      <c r="I15" s="41"/>
      <c r="J15" s="11"/>
      <c r="K15" s="14"/>
      <c r="L15" s="16"/>
      <c r="M15" s="10"/>
      <c r="N15" s="10"/>
      <c r="O15" s="14"/>
    </row>
    <row r="16" spans="1:15" ht="21" customHeight="1">
      <c r="A16" s="109" t="str">
        <f>総括表明細!G1</f>
        <v>令和3年7月</v>
      </c>
      <c r="B16" s="18" t="s">
        <v>2</v>
      </c>
      <c r="C16" s="3" t="s">
        <v>1</v>
      </c>
      <c r="D16" s="36">
        <f t="shared" ref="D16" si="1">$D$4</f>
        <v>0</v>
      </c>
      <c r="E16" s="4" t="s">
        <v>4</v>
      </c>
      <c r="F16" s="2" t="s">
        <v>3</v>
      </c>
      <c r="G16" s="15">
        <f>$G$4</f>
        <v>321</v>
      </c>
      <c r="H16" s="2" t="s">
        <v>30</v>
      </c>
      <c r="I16" s="39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>
      <c r="A17" s="109"/>
      <c r="B17" s="18" t="s">
        <v>5</v>
      </c>
      <c r="C17" s="7" t="s">
        <v>1</v>
      </c>
      <c r="D17" s="37">
        <f>単価表※ここの黄色セルに入力!F35</f>
        <v>0</v>
      </c>
      <c r="E17" s="5" t="s">
        <v>4</v>
      </c>
      <c r="F17" s="2" t="s">
        <v>3</v>
      </c>
      <c r="G17" s="8">
        <v>39580</v>
      </c>
      <c r="H17" s="6" t="s">
        <v>7</v>
      </c>
      <c r="I17" s="40">
        <f>D17*G17</f>
        <v>0</v>
      </c>
      <c r="J17" s="5" t="s">
        <v>4</v>
      </c>
      <c r="K17" s="9"/>
      <c r="L17" s="17"/>
      <c r="M17" s="24">
        <f>ROUNDDOWN(I16+I17,0)</f>
        <v>0</v>
      </c>
      <c r="N17" s="7" t="s">
        <v>4</v>
      </c>
      <c r="O17" s="9"/>
    </row>
    <row r="18" spans="1:15" ht="11.25" customHeight="1" thickBot="1">
      <c r="A18" s="110"/>
      <c r="B18" s="19"/>
      <c r="C18" s="10"/>
      <c r="D18" s="35"/>
      <c r="E18" s="11"/>
      <c r="F18" s="12"/>
      <c r="G18" s="13"/>
      <c r="H18" s="10"/>
      <c r="I18" s="41"/>
      <c r="J18" s="11"/>
      <c r="K18" s="14"/>
      <c r="L18" s="16"/>
      <c r="M18" s="10"/>
      <c r="N18" s="10"/>
      <c r="O18" s="14"/>
    </row>
    <row r="19" spans="1:15" ht="21" customHeight="1">
      <c r="A19" s="109" t="str">
        <f>総括表明細!H1</f>
        <v>令和3年8月</v>
      </c>
      <c r="B19" s="18" t="s">
        <v>2</v>
      </c>
      <c r="C19" s="3" t="s">
        <v>1</v>
      </c>
      <c r="D19" s="36">
        <f t="shared" ref="D19" si="2">$D$4</f>
        <v>0</v>
      </c>
      <c r="E19" s="4" t="s">
        <v>4</v>
      </c>
      <c r="F19" s="2" t="s">
        <v>3</v>
      </c>
      <c r="G19" s="15">
        <f>$G$4</f>
        <v>321</v>
      </c>
      <c r="H19" s="2" t="s">
        <v>30</v>
      </c>
      <c r="I19" s="39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>
      <c r="A20" s="109"/>
      <c r="B20" s="18" t="s">
        <v>5</v>
      </c>
      <c r="C20" s="7" t="s">
        <v>1</v>
      </c>
      <c r="D20" s="37">
        <f>D17</f>
        <v>0</v>
      </c>
      <c r="E20" s="5" t="s">
        <v>4</v>
      </c>
      <c r="F20" s="2" t="s">
        <v>3</v>
      </c>
      <c r="G20" s="8">
        <v>21719</v>
      </c>
      <c r="H20" s="6" t="s">
        <v>7</v>
      </c>
      <c r="I20" s="40">
        <f>D20*G20</f>
        <v>0</v>
      </c>
      <c r="J20" s="5" t="s">
        <v>4</v>
      </c>
      <c r="K20" s="9"/>
      <c r="L20" s="17"/>
      <c r="M20" s="24">
        <f>ROUNDDOWN(I19+I20,0)</f>
        <v>0</v>
      </c>
      <c r="N20" s="7" t="s">
        <v>4</v>
      </c>
      <c r="O20" s="9"/>
    </row>
    <row r="21" spans="1:15" ht="11.25" customHeight="1" thickBot="1">
      <c r="A21" s="110"/>
      <c r="B21" s="19"/>
      <c r="C21" s="10"/>
      <c r="D21" s="35"/>
      <c r="E21" s="11"/>
      <c r="F21" s="12"/>
      <c r="G21" s="13"/>
      <c r="H21" s="10"/>
      <c r="I21" s="41"/>
      <c r="J21" s="11"/>
      <c r="K21" s="14"/>
      <c r="L21" s="16"/>
      <c r="M21" s="10"/>
      <c r="N21" s="10"/>
      <c r="O21" s="14"/>
    </row>
    <row r="22" spans="1:15" ht="21" customHeight="1">
      <c r="A22" s="109" t="str">
        <f>総括表明細!I1</f>
        <v>令和3年9月</v>
      </c>
      <c r="B22" s="18" t="s">
        <v>2</v>
      </c>
      <c r="C22" s="3" t="s">
        <v>1</v>
      </c>
      <c r="D22" s="36">
        <f t="shared" ref="D22" si="3">$D$4</f>
        <v>0</v>
      </c>
      <c r="E22" s="4" t="s">
        <v>4</v>
      </c>
      <c r="F22" s="2" t="s">
        <v>3</v>
      </c>
      <c r="G22" s="15">
        <f>$G$4</f>
        <v>321</v>
      </c>
      <c r="H22" s="2" t="s">
        <v>30</v>
      </c>
      <c r="I22" s="39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>
      <c r="A23" s="109"/>
      <c r="B23" s="18" t="s">
        <v>5</v>
      </c>
      <c r="C23" s="7" t="s">
        <v>1</v>
      </c>
      <c r="D23" s="37">
        <f>D20</f>
        <v>0</v>
      </c>
      <c r="E23" s="5" t="s">
        <v>4</v>
      </c>
      <c r="F23" s="2" t="s">
        <v>3</v>
      </c>
      <c r="G23" s="8">
        <v>33407</v>
      </c>
      <c r="H23" s="6" t="s">
        <v>7</v>
      </c>
      <c r="I23" s="40">
        <f>D23*G23</f>
        <v>0</v>
      </c>
      <c r="J23" s="5" t="s">
        <v>4</v>
      </c>
      <c r="K23" s="9"/>
      <c r="L23" s="17"/>
      <c r="M23" s="24">
        <f>ROUNDDOWN(I22+I23,0)</f>
        <v>0</v>
      </c>
      <c r="N23" s="7" t="s">
        <v>4</v>
      </c>
      <c r="O23" s="9"/>
    </row>
    <row r="24" spans="1:15" ht="11.25" customHeight="1" thickBot="1">
      <c r="A24" s="110"/>
      <c r="B24" s="19"/>
      <c r="C24" s="10"/>
      <c r="D24" s="35"/>
      <c r="E24" s="11"/>
      <c r="F24" s="12"/>
      <c r="G24" s="13"/>
      <c r="H24" s="10"/>
      <c r="I24" s="41"/>
      <c r="J24" s="11"/>
      <c r="K24" s="14"/>
      <c r="L24" s="16"/>
      <c r="M24" s="10"/>
      <c r="N24" s="10"/>
      <c r="O24" s="14"/>
    </row>
    <row r="25" spans="1:15" ht="21" customHeight="1">
      <c r="A25" s="109" t="str">
        <f>総括表明細!J1</f>
        <v>令和3年10月</v>
      </c>
      <c r="B25" s="18" t="s">
        <v>2</v>
      </c>
      <c r="C25" s="3" t="s">
        <v>1</v>
      </c>
      <c r="D25" s="36">
        <f t="shared" ref="D25:D28" si="4">$D$4</f>
        <v>0</v>
      </c>
      <c r="E25" s="4" t="s">
        <v>4</v>
      </c>
      <c r="F25" s="2" t="s">
        <v>3</v>
      </c>
      <c r="G25" s="15">
        <f>$G$4</f>
        <v>321</v>
      </c>
      <c r="H25" s="2" t="s">
        <v>30</v>
      </c>
      <c r="I25" s="39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>
      <c r="A26" s="109"/>
      <c r="B26" s="18" t="s">
        <v>5</v>
      </c>
      <c r="C26" s="7" t="s">
        <v>1</v>
      </c>
      <c r="D26" s="37">
        <f t="shared" ref="D26" si="5">$D$5</f>
        <v>0</v>
      </c>
      <c r="E26" s="5" t="s">
        <v>4</v>
      </c>
      <c r="F26" s="2" t="s">
        <v>3</v>
      </c>
      <c r="G26" s="8">
        <v>35787</v>
      </c>
      <c r="H26" s="6" t="s">
        <v>7</v>
      </c>
      <c r="I26" s="40">
        <f>D26*G26</f>
        <v>0</v>
      </c>
      <c r="J26" s="5" t="s">
        <v>4</v>
      </c>
      <c r="K26" s="9"/>
      <c r="L26" s="17"/>
      <c r="M26" s="24">
        <f>ROUNDDOWN(I25+I26,0)</f>
        <v>0</v>
      </c>
      <c r="N26" s="7" t="s">
        <v>4</v>
      </c>
      <c r="O26" s="9"/>
    </row>
    <row r="27" spans="1:15" ht="11.25" customHeight="1" thickBot="1">
      <c r="A27" s="110"/>
      <c r="B27" s="19"/>
      <c r="C27" s="10"/>
      <c r="D27" s="35"/>
      <c r="E27" s="11"/>
      <c r="F27" s="12"/>
      <c r="G27" s="13"/>
      <c r="H27" s="10"/>
      <c r="I27" s="41"/>
      <c r="J27" s="11"/>
      <c r="K27" s="14"/>
      <c r="L27" s="16"/>
      <c r="M27" s="10"/>
      <c r="N27" s="10"/>
      <c r="O27" s="14"/>
    </row>
    <row r="28" spans="1:15" ht="21" customHeight="1">
      <c r="A28" s="109" t="str">
        <f>総括表明細!K1</f>
        <v>令和3年11月</v>
      </c>
      <c r="B28" s="18" t="s">
        <v>2</v>
      </c>
      <c r="C28" s="3" t="s">
        <v>1</v>
      </c>
      <c r="D28" s="36">
        <f t="shared" si="4"/>
        <v>0</v>
      </c>
      <c r="E28" s="4" t="s">
        <v>4</v>
      </c>
      <c r="F28" s="2" t="s">
        <v>3</v>
      </c>
      <c r="G28" s="15">
        <f>$G$4</f>
        <v>321</v>
      </c>
      <c r="H28" s="2" t="s">
        <v>30</v>
      </c>
      <c r="I28" s="39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>
      <c r="A29" s="109"/>
      <c r="B29" s="18" t="s">
        <v>6</v>
      </c>
      <c r="C29" s="7" t="s">
        <v>1</v>
      </c>
      <c r="D29" s="37">
        <f t="shared" ref="D29" si="6">$D$5</f>
        <v>0</v>
      </c>
      <c r="E29" s="5" t="s">
        <v>4</v>
      </c>
      <c r="F29" s="2" t="s">
        <v>3</v>
      </c>
      <c r="G29" s="8">
        <v>32099</v>
      </c>
      <c r="H29" s="6" t="s">
        <v>7</v>
      </c>
      <c r="I29" s="40">
        <f>D29*G29</f>
        <v>0</v>
      </c>
      <c r="J29" s="5" t="s">
        <v>4</v>
      </c>
      <c r="K29" s="9"/>
      <c r="L29" s="17"/>
      <c r="M29" s="24">
        <f>ROUNDDOWN(I28+I29,0)</f>
        <v>0</v>
      </c>
      <c r="N29" s="7" t="s">
        <v>4</v>
      </c>
      <c r="O29" s="9"/>
    </row>
    <row r="30" spans="1:15" ht="11.25" customHeight="1" thickBot="1">
      <c r="A30" s="110"/>
      <c r="B30" s="19"/>
      <c r="C30" s="10"/>
      <c r="D30" s="35"/>
      <c r="E30" s="11"/>
      <c r="F30" s="12"/>
      <c r="G30" s="13"/>
      <c r="H30" s="10"/>
      <c r="I30" s="41"/>
      <c r="J30" s="11"/>
      <c r="K30" s="14"/>
      <c r="L30" s="16"/>
      <c r="M30" s="10"/>
      <c r="N30" s="10"/>
      <c r="O30" s="14"/>
    </row>
    <row r="31" spans="1:15" ht="21" customHeight="1">
      <c r="A31" s="109" t="str">
        <f>総括表明細!L1</f>
        <v>令和3年12月</v>
      </c>
      <c r="B31" s="18" t="s">
        <v>2</v>
      </c>
      <c r="C31" s="3" t="s">
        <v>1</v>
      </c>
      <c r="D31" s="36">
        <f t="shared" ref="D31" si="7">$D$4</f>
        <v>0</v>
      </c>
      <c r="E31" s="4" t="s">
        <v>4</v>
      </c>
      <c r="F31" s="2" t="s">
        <v>3</v>
      </c>
      <c r="G31" s="15">
        <f>$G$4</f>
        <v>321</v>
      </c>
      <c r="H31" s="2" t="s">
        <v>30</v>
      </c>
      <c r="I31" s="39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>
      <c r="A32" s="109"/>
      <c r="B32" s="18" t="s">
        <v>6</v>
      </c>
      <c r="C32" s="7" t="s">
        <v>1</v>
      </c>
      <c r="D32" s="37">
        <f t="shared" ref="D32" si="8">$D$5</f>
        <v>0</v>
      </c>
      <c r="E32" s="5" t="s">
        <v>4</v>
      </c>
      <c r="F32" s="2" t="s">
        <v>3</v>
      </c>
      <c r="G32" s="8">
        <v>32845</v>
      </c>
      <c r="H32" s="6" t="s">
        <v>7</v>
      </c>
      <c r="I32" s="40">
        <f>D32*G32</f>
        <v>0</v>
      </c>
      <c r="J32" s="5" t="s">
        <v>4</v>
      </c>
      <c r="K32" s="9"/>
      <c r="L32" s="17"/>
      <c r="M32" s="24">
        <f>ROUNDDOWN(I31+I32,0)</f>
        <v>0</v>
      </c>
      <c r="N32" s="7" t="s">
        <v>4</v>
      </c>
      <c r="O32" s="9"/>
    </row>
    <row r="33" spans="1:15" ht="11.25" customHeight="1" thickBot="1">
      <c r="A33" s="110"/>
      <c r="B33" s="19"/>
      <c r="C33" s="10"/>
      <c r="D33" s="35"/>
      <c r="E33" s="11"/>
      <c r="F33" s="12"/>
      <c r="G33" s="13"/>
      <c r="H33" s="10"/>
      <c r="I33" s="41"/>
      <c r="J33" s="11"/>
      <c r="K33" s="14"/>
      <c r="L33" s="16"/>
      <c r="M33" s="10"/>
      <c r="N33" s="10"/>
      <c r="O33" s="14"/>
    </row>
    <row r="34" spans="1:15" ht="21" customHeight="1">
      <c r="A34" s="109" t="str">
        <f>総括表明細!M1</f>
        <v>令和4年1月</v>
      </c>
      <c r="B34" s="18" t="s">
        <v>2</v>
      </c>
      <c r="C34" s="3" t="s">
        <v>1</v>
      </c>
      <c r="D34" s="36">
        <f t="shared" ref="D34" si="9">$D$4</f>
        <v>0</v>
      </c>
      <c r="E34" s="4" t="s">
        <v>4</v>
      </c>
      <c r="F34" s="2" t="s">
        <v>3</v>
      </c>
      <c r="G34" s="15">
        <f>$G$4</f>
        <v>321</v>
      </c>
      <c r="H34" s="2" t="s">
        <v>30</v>
      </c>
      <c r="I34" s="39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5" ht="21">
      <c r="A35" s="109"/>
      <c r="B35" s="18" t="s">
        <v>6</v>
      </c>
      <c r="C35" s="7" t="s">
        <v>1</v>
      </c>
      <c r="D35" s="37">
        <f t="shared" ref="D35" si="10">$D$5</f>
        <v>0</v>
      </c>
      <c r="E35" s="5" t="s">
        <v>4</v>
      </c>
      <c r="F35" s="2" t="s">
        <v>3</v>
      </c>
      <c r="G35" s="8">
        <v>19271</v>
      </c>
      <c r="H35" s="6" t="s">
        <v>7</v>
      </c>
      <c r="I35" s="40">
        <f>D35*G35</f>
        <v>0</v>
      </c>
      <c r="J35" s="5" t="s">
        <v>4</v>
      </c>
      <c r="K35" s="9"/>
      <c r="L35" s="17"/>
      <c r="M35" s="24">
        <f>ROUNDDOWN(I34+I35,0)</f>
        <v>0</v>
      </c>
      <c r="N35" s="7" t="s">
        <v>4</v>
      </c>
      <c r="O35" s="9"/>
    </row>
    <row r="36" spans="1:15" ht="11.25" customHeight="1" thickBot="1">
      <c r="A36" s="110"/>
      <c r="B36" s="19"/>
      <c r="C36" s="10"/>
      <c r="D36" s="35"/>
      <c r="E36" s="11"/>
      <c r="F36" s="12"/>
      <c r="G36" s="13"/>
      <c r="H36" s="10"/>
      <c r="I36" s="41"/>
      <c r="J36" s="11"/>
      <c r="K36" s="14"/>
      <c r="L36" s="16"/>
      <c r="M36" s="10"/>
      <c r="N36" s="10"/>
      <c r="O36" s="14"/>
    </row>
    <row r="37" spans="1:15" ht="21" customHeight="1">
      <c r="A37" s="109" t="str">
        <f>総括表明細!N1</f>
        <v>令和4年2月</v>
      </c>
      <c r="B37" s="18" t="s">
        <v>2</v>
      </c>
      <c r="C37" s="3" t="s">
        <v>1</v>
      </c>
      <c r="D37" s="36">
        <f t="shared" ref="D37" si="11">$D$4</f>
        <v>0</v>
      </c>
      <c r="E37" s="4" t="s">
        <v>4</v>
      </c>
      <c r="F37" s="2" t="s">
        <v>3</v>
      </c>
      <c r="G37" s="15">
        <f>$G$4</f>
        <v>321</v>
      </c>
      <c r="H37" s="2" t="s">
        <v>30</v>
      </c>
      <c r="I37" s="39">
        <f>D37*G37*0.85</f>
        <v>0</v>
      </c>
      <c r="J37" s="5" t="s">
        <v>4</v>
      </c>
      <c r="K37" s="9"/>
      <c r="L37" s="17"/>
      <c r="M37" s="6"/>
      <c r="N37" s="6"/>
      <c r="O37" s="9"/>
    </row>
    <row r="38" spans="1:15" ht="21">
      <c r="A38" s="109"/>
      <c r="B38" s="18" t="s">
        <v>5</v>
      </c>
      <c r="C38" s="7" t="s">
        <v>1</v>
      </c>
      <c r="D38" s="37">
        <f t="shared" ref="D38" si="12">$D$5</f>
        <v>0</v>
      </c>
      <c r="E38" s="5" t="s">
        <v>4</v>
      </c>
      <c r="F38" s="2" t="s">
        <v>3</v>
      </c>
      <c r="G38" s="8">
        <v>30733</v>
      </c>
      <c r="H38" s="6" t="s">
        <v>7</v>
      </c>
      <c r="I38" s="40">
        <f>D38*G38</f>
        <v>0</v>
      </c>
      <c r="J38" s="5" t="s">
        <v>4</v>
      </c>
      <c r="K38" s="9"/>
      <c r="L38" s="17"/>
      <c r="M38" s="24">
        <f>ROUNDDOWN(I37+I38,0)</f>
        <v>0</v>
      </c>
      <c r="N38" s="7" t="s">
        <v>4</v>
      </c>
      <c r="O38" s="9"/>
    </row>
    <row r="39" spans="1:15" ht="11.25" customHeight="1" thickBot="1">
      <c r="A39" s="110"/>
      <c r="B39" s="19"/>
      <c r="C39" s="10"/>
      <c r="D39" s="35"/>
      <c r="E39" s="11"/>
      <c r="F39" s="12"/>
      <c r="G39" s="13"/>
      <c r="H39" s="10"/>
      <c r="I39" s="41"/>
      <c r="J39" s="11"/>
      <c r="K39" s="14"/>
      <c r="L39" s="16"/>
      <c r="M39" s="10"/>
      <c r="N39" s="10"/>
      <c r="O39" s="14"/>
    </row>
    <row r="40" spans="1:15" ht="11.25" customHeight="1">
      <c r="A40" s="26"/>
      <c r="B40" s="27"/>
      <c r="C40" s="6"/>
      <c r="D40" s="38"/>
      <c r="E40" s="25"/>
      <c r="F40" s="2"/>
      <c r="G40" s="8"/>
      <c r="H40" s="6"/>
      <c r="I40" s="42"/>
      <c r="J40" s="25"/>
      <c r="K40" s="6"/>
      <c r="L40" s="6"/>
      <c r="M40" s="6"/>
      <c r="N40" s="6"/>
      <c r="O40" s="6"/>
    </row>
    <row r="41" spans="1:15" ht="9" customHeight="1">
      <c r="A41" s="26"/>
      <c r="B41" s="27"/>
      <c r="C41" s="6"/>
      <c r="D41" s="38"/>
      <c r="E41" s="25"/>
      <c r="F41" s="2"/>
      <c r="G41" s="8"/>
      <c r="H41" s="6"/>
      <c r="I41" s="42"/>
      <c r="J41" s="25"/>
      <c r="K41" s="6"/>
      <c r="L41" s="6"/>
      <c r="M41" s="6"/>
      <c r="N41" s="6"/>
      <c r="O41" s="6"/>
    </row>
    <row r="42" spans="1:15" ht="27" customHeight="1" thickBot="1">
      <c r="A42" s="26"/>
      <c r="B42" s="27"/>
      <c r="C42" s="6"/>
      <c r="D42" s="38"/>
      <c r="E42" s="25"/>
      <c r="F42" s="2"/>
      <c r="G42" s="52"/>
      <c r="H42" s="6"/>
      <c r="I42" s="112" t="s">
        <v>32</v>
      </c>
      <c r="J42" s="112"/>
      <c r="K42" s="112"/>
      <c r="L42" s="112"/>
      <c r="M42" s="29">
        <f>M5+M8+M11+M14+M17+M20+M23+M26+M29+M32+M35+M38</f>
        <v>0</v>
      </c>
      <c r="N42" s="28" t="s">
        <v>4</v>
      </c>
      <c r="O42" s="6"/>
    </row>
    <row r="43" spans="1:15" ht="6" customHeight="1" thickTop="1">
      <c r="A43" s="26"/>
      <c r="B43" s="27"/>
      <c r="C43" s="6"/>
      <c r="D43" s="38"/>
      <c r="E43" s="25"/>
      <c r="F43" s="2"/>
      <c r="G43" s="8"/>
      <c r="H43" s="6"/>
      <c r="I43" s="42"/>
      <c r="J43" s="25"/>
      <c r="K43" s="6"/>
      <c r="L43" s="6"/>
      <c r="M43" s="6"/>
      <c r="N43" s="6"/>
      <c r="O43" s="6"/>
    </row>
    <row r="44" spans="1:15" ht="19.5" customHeight="1">
      <c r="A44" s="111" t="s">
        <v>31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</row>
    <row r="45" spans="1:15">
      <c r="G45" s="61">
        <f>G38+G35+G32+G29+G26+G23+G20+G17+G14+G11+G8+G5</f>
        <v>353559</v>
      </c>
    </row>
  </sheetData>
  <sheetProtection algorithmName="SHA-512" hashValue="GZKIjvHV4Dvw4HZXvnx8mVNi0TqK1l2X1W59iNzCFWJsO/+cfx6V5z1zBolBfVS4bqfCnzjRvQIRkv44kekRlQ==" saltValue="khnz9rH1cGFzm1fJXNiKgA==" spinCount="100000" sheet="1" objects="1" scenarios="1" selectLockedCells="1" selectUnlockedCells="1"/>
  <mergeCells count="18">
    <mergeCell ref="A44:M44"/>
    <mergeCell ref="A4:A6"/>
    <mergeCell ref="A7:A9"/>
    <mergeCell ref="A10:A12"/>
    <mergeCell ref="A13:A15"/>
    <mergeCell ref="A16:A18"/>
    <mergeCell ref="I42:L42"/>
    <mergeCell ref="A19:A21"/>
    <mergeCell ref="A22:A24"/>
    <mergeCell ref="A25:A27"/>
    <mergeCell ref="A28:A30"/>
    <mergeCell ref="A31:A33"/>
    <mergeCell ref="A34:A36"/>
    <mergeCell ref="J1:K1"/>
    <mergeCell ref="M1:O1"/>
    <mergeCell ref="B3:K3"/>
    <mergeCell ref="L3:O3"/>
    <mergeCell ref="A37:A39"/>
  </mergeCells>
  <phoneticPr fontId="7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5"/>
  <sheetViews>
    <sheetView view="pageBreakPreview" topLeftCell="A11" zoomScale="130" zoomScaleNormal="100" zoomScaleSheetLayoutView="130" workbookViewId="0">
      <selection activeCell="H42" sqref="H42"/>
    </sheetView>
  </sheetViews>
  <sheetFormatPr defaultRowHeight="13.5"/>
  <cols>
    <col min="1" max="1" width="19.125" customWidth="1"/>
    <col min="2" max="2" width="4.375" customWidth="1"/>
    <col min="3" max="3" width="3.375" bestFit="1" customWidth="1"/>
    <col min="4" max="4" width="12.875" style="32" customWidth="1"/>
    <col min="5" max="6" width="3.375" bestFit="1" customWidth="1"/>
    <col min="7" max="7" width="7.875" customWidth="1"/>
    <col min="8" max="8" width="14.75" customWidth="1"/>
    <col min="9" max="9" width="15.125" style="32" customWidth="1"/>
    <col min="10" max="10" width="2.75" style="51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>
      <c r="J1" s="104"/>
      <c r="K1" s="104"/>
      <c r="L1" s="50"/>
      <c r="M1" s="105" t="s">
        <v>29</v>
      </c>
      <c r="N1" s="105"/>
      <c r="O1" s="105"/>
    </row>
    <row r="2" spans="1:15" ht="22.5" customHeight="1" thickBot="1">
      <c r="A2" s="20" t="s">
        <v>48</v>
      </c>
    </row>
    <row r="3" spans="1:15" ht="22.5" customHeight="1" thickBot="1">
      <c r="A3" s="1" t="s">
        <v>0</v>
      </c>
      <c r="B3" s="106" t="s">
        <v>27</v>
      </c>
      <c r="C3" s="107"/>
      <c r="D3" s="107"/>
      <c r="E3" s="107"/>
      <c r="F3" s="107"/>
      <c r="G3" s="107"/>
      <c r="H3" s="107"/>
      <c r="I3" s="107"/>
      <c r="J3" s="107"/>
      <c r="K3" s="108"/>
      <c r="L3" s="106" t="s">
        <v>28</v>
      </c>
      <c r="M3" s="107"/>
      <c r="N3" s="107"/>
      <c r="O3" s="108"/>
    </row>
    <row r="4" spans="1:15" ht="21" customHeight="1">
      <c r="A4" s="109" t="str">
        <f>総括表明細!C1</f>
        <v>令和3年3月</v>
      </c>
      <c r="B4" s="18" t="s">
        <v>2</v>
      </c>
      <c r="C4" s="3" t="s">
        <v>1</v>
      </c>
      <c r="D4" s="33">
        <f>単価表※ここの黄色セルに入力!F26</f>
        <v>0</v>
      </c>
      <c r="E4" s="4" t="s">
        <v>4</v>
      </c>
      <c r="F4" s="2" t="s">
        <v>3</v>
      </c>
      <c r="G4" s="15">
        <v>272</v>
      </c>
      <c r="H4" s="2" t="s">
        <v>30</v>
      </c>
      <c r="I4" s="39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>
      <c r="A5" s="109"/>
      <c r="B5" s="18" t="s">
        <v>5</v>
      </c>
      <c r="C5" s="7" t="s">
        <v>1</v>
      </c>
      <c r="D5" s="34">
        <f>単価表※ここの黄色セルに入力!F31</f>
        <v>0</v>
      </c>
      <c r="E5" s="5" t="s">
        <v>4</v>
      </c>
      <c r="F5" s="2" t="s">
        <v>3</v>
      </c>
      <c r="G5" s="8">
        <v>32229</v>
      </c>
      <c r="H5" s="6" t="s">
        <v>7</v>
      </c>
      <c r="I5" s="40">
        <f>D5*G5</f>
        <v>0</v>
      </c>
      <c r="J5" s="5" t="s">
        <v>4</v>
      </c>
      <c r="K5" s="9"/>
      <c r="L5" s="17"/>
      <c r="M5" s="24">
        <f>ROUNDDOWN(I4+I5,0)</f>
        <v>0</v>
      </c>
      <c r="N5" s="7" t="s">
        <v>4</v>
      </c>
      <c r="O5" s="9"/>
    </row>
    <row r="6" spans="1:15" ht="11.25" customHeight="1" thickBot="1">
      <c r="A6" s="110"/>
      <c r="B6" s="19"/>
      <c r="C6" s="10"/>
      <c r="D6" s="35"/>
      <c r="E6" s="11"/>
      <c r="F6" s="12"/>
      <c r="G6" s="13"/>
      <c r="H6" s="10"/>
      <c r="I6" s="41"/>
      <c r="J6" s="11"/>
      <c r="K6" s="14"/>
      <c r="L6" s="16"/>
      <c r="M6" s="10"/>
      <c r="N6" s="10"/>
      <c r="O6" s="14"/>
    </row>
    <row r="7" spans="1:15" ht="21" customHeight="1">
      <c r="A7" s="109" t="str">
        <f>総括表明細!D1</f>
        <v>令和3年4月</v>
      </c>
      <c r="B7" s="18" t="s">
        <v>2</v>
      </c>
      <c r="C7" s="3" t="s">
        <v>1</v>
      </c>
      <c r="D7" s="36">
        <f>$D$4</f>
        <v>0</v>
      </c>
      <c r="E7" s="4" t="s">
        <v>4</v>
      </c>
      <c r="F7" s="2" t="s">
        <v>3</v>
      </c>
      <c r="G7" s="15">
        <f>$G$4</f>
        <v>272</v>
      </c>
      <c r="H7" s="2" t="s">
        <v>30</v>
      </c>
      <c r="I7" s="39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>
      <c r="A8" s="109"/>
      <c r="B8" s="18" t="s">
        <v>5</v>
      </c>
      <c r="C8" s="7" t="s">
        <v>1</v>
      </c>
      <c r="D8" s="37">
        <f>$D$5</f>
        <v>0</v>
      </c>
      <c r="E8" s="5" t="s">
        <v>4</v>
      </c>
      <c r="F8" s="2" t="s">
        <v>3</v>
      </c>
      <c r="G8" s="8">
        <v>27426</v>
      </c>
      <c r="H8" s="6" t="s">
        <v>7</v>
      </c>
      <c r="I8" s="40">
        <f>D8*G8</f>
        <v>0</v>
      </c>
      <c r="J8" s="5" t="s">
        <v>4</v>
      </c>
      <c r="K8" s="9"/>
      <c r="L8" s="17"/>
      <c r="M8" s="24">
        <f>ROUNDDOWN(I7+I8,0)</f>
        <v>0</v>
      </c>
      <c r="N8" s="7" t="s">
        <v>4</v>
      </c>
      <c r="O8" s="9"/>
    </row>
    <row r="9" spans="1:15" ht="11.25" customHeight="1" thickBot="1">
      <c r="A9" s="110"/>
      <c r="B9" s="19"/>
      <c r="C9" s="10"/>
      <c r="D9" s="35"/>
      <c r="E9" s="11"/>
      <c r="F9" s="12"/>
      <c r="G9" s="13"/>
      <c r="H9" s="10"/>
      <c r="I9" s="41"/>
      <c r="J9" s="11"/>
      <c r="K9" s="14"/>
      <c r="L9" s="16"/>
      <c r="M9" s="10"/>
      <c r="N9" s="10"/>
      <c r="O9" s="14"/>
    </row>
    <row r="10" spans="1:15" ht="21" customHeight="1">
      <c r="A10" s="109" t="str">
        <f>総括表明細!E1</f>
        <v>令和3年5月</v>
      </c>
      <c r="B10" s="18" t="s">
        <v>2</v>
      </c>
      <c r="C10" s="3" t="s">
        <v>1</v>
      </c>
      <c r="D10" s="36">
        <f>$D$4</f>
        <v>0</v>
      </c>
      <c r="E10" s="4" t="s">
        <v>4</v>
      </c>
      <c r="F10" s="2" t="s">
        <v>3</v>
      </c>
      <c r="G10" s="15">
        <f>$G$4</f>
        <v>272</v>
      </c>
      <c r="H10" s="2" t="s">
        <v>30</v>
      </c>
      <c r="I10" s="39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>
      <c r="A11" s="109"/>
      <c r="B11" s="18" t="s">
        <v>5</v>
      </c>
      <c r="C11" s="7" t="s">
        <v>1</v>
      </c>
      <c r="D11" s="37">
        <f>$D$5</f>
        <v>0</v>
      </c>
      <c r="E11" s="5" t="s">
        <v>4</v>
      </c>
      <c r="F11" s="2" t="s">
        <v>3</v>
      </c>
      <c r="G11" s="8">
        <v>34658</v>
      </c>
      <c r="H11" s="6" t="s">
        <v>7</v>
      </c>
      <c r="I11" s="40">
        <f>D11*G11</f>
        <v>0</v>
      </c>
      <c r="J11" s="5" t="s">
        <v>4</v>
      </c>
      <c r="K11" s="9"/>
      <c r="L11" s="17"/>
      <c r="M11" s="24">
        <f>ROUNDDOWN(I10+I11,0)</f>
        <v>0</v>
      </c>
      <c r="N11" s="7" t="s">
        <v>4</v>
      </c>
      <c r="O11" s="9"/>
    </row>
    <row r="12" spans="1:15" ht="11.25" customHeight="1" thickBot="1">
      <c r="A12" s="110"/>
      <c r="B12" s="19"/>
      <c r="C12" s="10"/>
      <c r="D12" s="35"/>
      <c r="E12" s="11"/>
      <c r="F12" s="12"/>
      <c r="G12" s="13"/>
      <c r="H12" s="10"/>
      <c r="I12" s="41"/>
      <c r="J12" s="11"/>
      <c r="K12" s="14"/>
      <c r="L12" s="16"/>
      <c r="M12" s="10"/>
      <c r="N12" s="10"/>
      <c r="O12" s="14"/>
    </row>
    <row r="13" spans="1:15" ht="21" customHeight="1">
      <c r="A13" s="109" t="str">
        <f>総括表明細!F1</f>
        <v>令和3年6月</v>
      </c>
      <c r="B13" s="18" t="s">
        <v>2</v>
      </c>
      <c r="C13" s="3" t="s">
        <v>1</v>
      </c>
      <c r="D13" s="36">
        <f t="shared" ref="D13" si="0">$D$4</f>
        <v>0</v>
      </c>
      <c r="E13" s="4" t="s">
        <v>4</v>
      </c>
      <c r="F13" s="2" t="s">
        <v>3</v>
      </c>
      <c r="G13" s="15">
        <f>$G$4</f>
        <v>272</v>
      </c>
      <c r="H13" s="2" t="s">
        <v>30</v>
      </c>
      <c r="I13" s="39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>
      <c r="A14" s="109"/>
      <c r="B14" s="18" t="s">
        <v>5</v>
      </c>
      <c r="C14" s="7" t="s">
        <v>1</v>
      </c>
      <c r="D14" s="37">
        <f>$D$5</f>
        <v>0</v>
      </c>
      <c r="E14" s="5" t="s">
        <v>4</v>
      </c>
      <c r="F14" s="2" t="s">
        <v>3</v>
      </c>
      <c r="G14" s="8">
        <v>42800</v>
      </c>
      <c r="H14" s="6" t="s">
        <v>7</v>
      </c>
      <c r="I14" s="40">
        <f>D14*G14</f>
        <v>0</v>
      </c>
      <c r="J14" s="5" t="s">
        <v>4</v>
      </c>
      <c r="K14" s="9"/>
      <c r="L14" s="17"/>
      <c r="M14" s="24">
        <f>ROUNDDOWN(I13+I14,0)</f>
        <v>0</v>
      </c>
      <c r="N14" s="7" t="s">
        <v>4</v>
      </c>
      <c r="O14" s="9"/>
    </row>
    <row r="15" spans="1:15" ht="11.25" customHeight="1" thickBot="1">
      <c r="A15" s="110"/>
      <c r="B15" s="19"/>
      <c r="C15" s="10"/>
      <c r="D15" s="35"/>
      <c r="E15" s="11"/>
      <c r="F15" s="12"/>
      <c r="G15" s="13"/>
      <c r="H15" s="10"/>
      <c r="I15" s="41"/>
      <c r="J15" s="11"/>
      <c r="K15" s="14"/>
      <c r="L15" s="16"/>
      <c r="M15" s="10"/>
      <c r="N15" s="10"/>
      <c r="O15" s="14"/>
    </row>
    <row r="16" spans="1:15" ht="21" customHeight="1">
      <c r="A16" s="109" t="str">
        <f>総括表明細!G1</f>
        <v>令和3年7月</v>
      </c>
      <c r="B16" s="18" t="s">
        <v>2</v>
      </c>
      <c r="C16" s="3" t="s">
        <v>1</v>
      </c>
      <c r="D16" s="36">
        <f t="shared" ref="D16" si="1">$D$4</f>
        <v>0</v>
      </c>
      <c r="E16" s="4" t="s">
        <v>4</v>
      </c>
      <c r="F16" s="2" t="s">
        <v>3</v>
      </c>
      <c r="G16" s="15">
        <f>$G$4</f>
        <v>272</v>
      </c>
      <c r="H16" s="2" t="s">
        <v>30</v>
      </c>
      <c r="I16" s="39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>
      <c r="A17" s="109"/>
      <c r="B17" s="18" t="s">
        <v>5</v>
      </c>
      <c r="C17" s="7" t="s">
        <v>1</v>
      </c>
      <c r="D17" s="37">
        <f>単価表※ここの黄色セルに入力!F35</f>
        <v>0</v>
      </c>
      <c r="E17" s="5" t="s">
        <v>4</v>
      </c>
      <c r="F17" s="2" t="s">
        <v>3</v>
      </c>
      <c r="G17" s="8">
        <v>42026</v>
      </c>
      <c r="H17" s="6" t="s">
        <v>7</v>
      </c>
      <c r="I17" s="40">
        <f>D17*G17</f>
        <v>0</v>
      </c>
      <c r="J17" s="5" t="s">
        <v>4</v>
      </c>
      <c r="K17" s="9"/>
      <c r="L17" s="17"/>
      <c r="M17" s="24">
        <f>ROUNDDOWN(I16+I17,0)</f>
        <v>0</v>
      </c>
      <c r="N17" s="7" t="s">
        <v>4</v>
      </c>
      <c r="O17" s="9"/>
    </row>
    <row r="18" spans="1:15" ht="11.25" customHeight="1" thickBot="1">
      <c r="A18" s="110"/>
      <c r="B18" s="19"/>
      <c r="C18" s="10"/>
      <c r="D18" s="35"/>
      <c r="E18" s="11"/>
      <c r="F18" s="12"/>
      <c r="G18" s="13"/>
      <c r="H18" s="10"/>
      <c r="I18" s="41"/>
      <c r="J18" s="11"/>
      <c r="K18" s="14"/>
      <c r="L18" s="16"/>
      <c r="M18" s="10"/>
      <c r="N18" s="10"/>
      <c r="O18" s="14"/>
    </row>
    <row r="19" spans="1:15" ht="21" customHeight="1">
      <c r="A19" s="109" t="str">
        <f>総括表明細!H1</f>
        <v>令和3年8月</v>
      </c>
      <c r="B19" s="18" t="s">
        <v>2</v>
      </c>
      <c r="C19" s="3" t="s">
        <v>1</v>
      </c>
      <c r="D19" s="36">
        <f t="shared" ref="D19" si="2">$D$4</f>
        <v>0</v>
      </c>
      <c r="E19" s="4" t="s">
        <v>4</v>
      </c>
      <c r="F19" s="2" t="s">
        <v>3</v>
      </c>
      <c r="G19" s="15">
        <f>$G$4</f>
        <v>272</v>
      </c>
      <c r="H19" s="2" t="s">
        <v>30</v>
      </c>
      <c r="I19" s="39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>
      <c r="A20" s="109"/>
      <c r="B20" s="18" t="s">
        <v>5</v>
      </c>
      <c r="C20" s="7" t="s">
        <v>1</v>
      </c>
      <c r="D20" s="37">
        <f>D17</f>
        <v>0</v>
      </c>
      <c r="E20" s="5" t="s">
        <v>4</v>
      </c>
      <c r="F20" s="2" t="s">
        <v>3</v>
      </c>
      <c r="G20" s="8">
        <v>33969</v>
      </c>
      <c r="H20" s="6" t="s">
        <v>7</v>
      </c>
      <c r="I20" s="40">
        <f>D20*G20</f>
        <v>0</v>
      </c>
      <c r="J20" s="5" t="s">
        <v>4</v>
      </c>
      <c r="K20" s="9"/>
      <c r="L20" s="17"/>
      <c r="M20" s="24">
        <f>ROUNDDOWN(I19+I20,0)</f>
        <v>0</v>
      </c>
      <c r="N20" s="7" t="s">
        <v>4</v>
      </c>
      <c r="O20" s="9"/>
    </row>
    <row r="21" spans="1:15" ht="11.25" customHeight="1" thickBot="1">
      <c r="A21" s="110"/>
      <c r="B21" s="19"/>
      <c r="C21" s="10"/>
      <c r="D21" s="35"/>
      <c r="E21" s="11"/>
      <c r="F21" s="12"/>
      <c r="G21" s="13"/>
      <c r="H21" s="10"/>
      <c r="I21" s="41"/>
      <c r="J21" s="11"/>
      <c r="K21" s="14"/>
      <c r="L21" s="16"/>
      <c r="M21" s="10"/>
      <c r="N21" s="10"/>
      <c r="O21" s="14"/>
    </row>
    <row r="22" spans="1:15" ht="21" customHeight="1">
      <c r="A22" s="109" t="str">
        <f>総括表明細!I1</f>
        <v>令和3年9月</v>
      </c>
      <c r="B22" s="18" t="s">
        <v>2</v>
      </c>
      <c r="C22" s="3" t="s">
        <v>1</v>
      </c>
      <c r="D22" s="36">
        <f t="shared" ref="D22" si="3">$D$4</f>
        <v>0</v>
      </c>
      <c r="E22" s="4" t="s">
        <v>4</v>
      </c>
      <c r="F22" s="2" t="s">
        <v>3</v>
      </c>
      <c r="G22" s="15">
        <f>$G$4</f>
        <v>272</v>
      </c>
      <c r="H22" s="2" t="s">
        <v>30</v>
      </c>
      <c r="I22" s="39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>
      <c r="A23" s="109"/>
      <c r="B23" s="18" t="s">
        <v>5</v>
      </c>
      <c r="C23" s="7" t="s">
        <v>1</v>
      </c>
      <c r="D23" s="37">
        <f>D20</f>
        <v>0</v>
      </c>
      <c r="E23" s="5" t="s">
        <v>4</v>
      </c>
      <c r="F23" s="2" t="s">
        <v>3</v>
      </c>
      <c r="G23" s="8">
        <v>28403</v>
      </c>
      <c r="H23" s="6" t="s">
        <v>7</v>
      </c>
      <c r="I23" s="40">
        <f>D23*G23</f>
        <v>0</v>
      </c>
      <c r="J23" s="5" t="s">
        <v>4</v>
      </c>
      <c r="K23" s="9"/>
      <c r="L23" s="17"/>
      <c r="M23" s="24">
        <f>ROUNDDOWN(I22+I23,0)</f>
        <v>0</v>
      </c>
      <c r="N23" s="7" t="s">
        <v>4</v>
      </c>
      <c r="O23" s="9"/>
    </row>
    <row r="24" spans="1:15" ht="11.25" customHeight="1" thickBot="1">
      <c r="A24" s="110"/>
      <c r="B24" s="19"/>
      <c r="C24" s="10"/>
      <c r="D24" s="35"/>
      <c r="E24" s="11"/>
      <c r="F24" s="12"/>
      <c r="G24" s="13"/>
      <c r="H24" s="10"/>
      <c r="I24" s="41"/>
      <c r="J24" s="11"/>
      <c r="K24" s="14"/>
      <c r="L24" s="16"/>
      <c r="M24" s="10"/>
      <c r="N24" s="10"/>
      <c r="O24" s="14"/>
    </row>
    <row r="25" spans="1:15" ht="21" customHeight="1">
      <c r="A25" s="109" t="str">
        <f>総括表明細!J1</f>
        <v>令和3年10月</v>
      </c>
      <c r="B25" s="18" t="s">
        <v>2</v>
      </c>
      <c r="C25" s="3" t="s">
        <v>1</v>
      </c>
      <c r="D25" s="36">
        <f t="shared" ref="D25:D28" si="4">$D$4</f>
        <v>0</v>
      </c>
      <c r="E25" s="4" t="s">
        <v>4</v>
      </c>
      <c r="F25" s="2" t="s">
        <v>3</v>
      </c>
      <c r="G25" s="15">
        <f>$G$4</f>
        <v>272</v>
      </c>
      <c r="H25" s="2" t="s">
        <v>30</v>
      </c>
      <c r="I25" s="39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>
      <c r="A26" s="109"/>
      <c r="B26" s="18" t="s">
        <v>5</v>
      </c>
      <c r="C26" s="7" t="s">
        <v>1</v>
      </c>
      <c r="D26" s="37">
        <f t="shared" ref="D26" si="5">$D$5</f>
        <v>0</v>
      </c>
      <c r="E26" s="5" t="s">
        <v>4</v>
      </c>
      <c r="F26" s="2" t="s">
        <v>3</v>
      </c>
      <c r="G26" s="8">
        <v>41390</v>
      </c>
      <c r="H26" s="6" t="s">
        <v>7</v>
      </c>
      <c r="I26" s="40">
        <f>D26*G26</f>
        <v>0</v>
      </c>
      <c r="J26" s="5" t="s">
        <v>4</v>
      </c>
      <c r="K26" s="9"/>
      <c r="L26" s="17"/>
      <c r="M26" s="24">
        <f>ROUNDDOWN(I25+I26,0)</f>
        <v>0</v>
      </c>
      <c r="N26" s="7" t="s">
        <v>4</v>
      </c>
      <c r="O26" s="9"/>
    </row>
    <row r="27" spans="1:15" ht="11.25" customHeight="1" thickBot="1">
      <c r="A27" s="110"/>
      <c r="B27" s="19"/>
      <c r="C27" s="10"/>
      <c r="D27" s="35"/>
      <c r="E27" s="11"/>
      <c r="F27" s="12"/>
      <c r="G27" s="13"/>
      <c r="H27" s="10"/>
      <c r="I27" s="41"/>
      <c r="J27" s="11"/>
      <c r="K27" s="14"/>
      <c r="L27" s="16"/>
      <c r="M27" s="10"/>
      <c r="N27" s="10"/>
      <c r="O27" s="14"/>
    </row>
    <row r="28" spans="1:15" ht="21" customHeight="1">
      <c r="A28" s="109" t="str">
        <f>総括表明細!K1</f>
        <v>令和3年11月</v>
      </c>
      <c r="B28" s="18" t="s">
        <v>2</v>
      </c>
      <c r="C28" s="3" t="s">
        <v>1</v>
      </c>
      <c r="D28" s="36">
        <f t="shared" si="4"/>
        <v>0</v>
      </c>
      <c r="E28" s="4" t="s">
        <v>4</v>
      </c>
      <c r="F28" s="2" t="s">
        <v>3</v>
      </c>
      <c r="G28" s="15">
        <f>$G$4</f>
        <v>272</v>
      </c>
      <c r="H28" s="2" t="s">
        <v>30</v>
      </c>
      <c r="I28" s="39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>
      <c r="A29" s="109"/>
      <c r="B29" s="18" t="s">
        <v>6</v>
      </c>
      <c r="C29" s="7" t="s">
        <v>1</v>
      </c>
      <c r="D29" s="37">
        <f t="shared" ref="D29" si="6">$D$5</f>
        <v>0</v>
      </c>
      <c r="E29" s="5" t="s">
        <v>4</v>
      </c>
      <c r="F29" s="2" t="s">
        <v>3</v>
      </c>
      <c r="G29" s="8">
        <v>39965</v>
      </c>
      <c r="H29" s="6" t="s">
        <v>7</v>
      </c>
      <c r="I29" s="40">
        <f>D29*G29</f>
        <v>0</v>
      </c>
      <c r="J29" s="5" t="s">
        <v>4</v>
      </c>
      <c r="K29" s="9"/>
      <c r="L29" s="17"/>
      <c r="M29" s="24">
        <f>ROUNDDOWN(I28+I29,0)</f>
        <v>0</v>
      </c>
      <c r="N29" s="7" t="s">
        <v>4</v>
      </c>
      <c r="O29" s="9"/>
    </row>
    <row r="30" spans="1:15" ht="11.25" customHeight="1" thickBot="1">
      <c r="A30" s="110"/>
      <c r="B30" s="19"/>
      <c r="C30" s="10"/>
      <c r="D30" s="35"/>
      <c r="E30" s="11"/>
      <c r="F30" s="12"/>
      <c r="G30" s="13"/>
      <c r="H30" s="10"/>
      <c r="I30" s="41"/>
      <c r="J30" s="11"/>
      <c r="K30" s="14"/>
      <c r="L30" s="16"/>
      <c r="M30" s="10"/>
      <c r="N30" s="10"/>
      <c r="O30" s="14"/>
    </row>
    <row r="31" spans="1:15" ht="21" customHeight="1">
      <c r="A31" s="109" t="str">
        <f>総括表明細!L1</f>
        <v>令和3年12月</v>
      </c>
      <c r="B31" s="18" t="s">
        <v>2</v>
      </c>
      <c r="C31" s="3" t="s">
        <v>1</v>
      </c>
      <c r="D31" s="36">
        <f t="shared" ref="D31" si="7">$D$4</f>
        <v>0</v>
      </c>
      <c r="E31" s="4" t="s">
        <v>4</v>
      </c>
      <c r="F31" s="2" t="s">
        <v>3</v>
      </c>
      <c r="G31" s="15">
        <f>$G$4</f>
        <v>272</v>
      </c>
      <c r="H31" s="2" t="s">
        <v>30</v>
      </c>
      <c r="I31" s="39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>
      <c r="A32" s="109"/>
      <c r="B32" s="18" t="s">
        <v>6</v>
      </c>
      <c r="C32" s="7" t="s">
        <v>1</v>
      </c>
      <c r="D32" s="37">
        <f t="shared" ref="D32" si="8">$D$5</f>
        <v>0</v>
      </c>
      <c r="E32" s="5" t="s">
        <v>4</v>
      </c>
      <c r="F32" s="2" t="s">
        <v>3</v>
      </c>
      <c r="G32" s="8">
        <v>39508</v>
      </c>
      <c r="H32" s="6" t="s">
        <v>7</v>
      </c>
      <c r="I32" s="40">
        <f>D32*G32</f>
        <v>0</v>
      </c>
      <c r="J32" s="5" t="s">
        <v>4</v>
      </c>
      <c r="K32" s="9"/>
      <c r="L32" s="17"/>
      <c r="M32" s="24">
        <f>ROUNDDOWN(I31+I32,0)</f>
        <v>0</v>
      </c>
      <c r="N32" s="7" t="s">
        <v>4</v>
      </c>
      <c r="O32" s="9"/>
    </row>
    <row r="33" spans="1:15" ht="11.25" customHeight="1" thickBot="1">
      <c r="A33" s="110"/>
      <c r="B33" s="19"/>
      <c r="C33" s="10"/>
      <c r="D33" s="35"/>
      <c r="E33" s="11"/>
      <c r="F33" s="12"/>
      <c r="G33" s="13"/>
      <c r="H33" s="10"/>
      <c r="I33" s="41"/>
      <c r="J33" s="11"/>
      <c r="K33" s="14"/>
      <c r="L33" s="16"/>
      <c r="M33" s="10"/>
      <c r="N33" s="10"/>
      <c r="O33" s="14"/>
    </row>
    <row r="34" spans="1:15" ht="21" customHeight="1">
      <c r="A34" s="109" t="str">
        <f>総括表明細!M1</f>
        <v>令和4年1月</v>
      </c>
      <c r="B34" s="18" t="s">
        <v>2</v>
      </c>
      <c r="C34" s="3" t="s">
        <v>1</v>
      </c>
      <c r="D34" s="36">
        <f t="shared" ref="D34" si="9">$D$4</f>
        <v>0</v>
      </c>
      <c r="E34" s="4" t="s">
        <v>4</v>
      </c>
      <c r="F34" s="2" t="s">
        <v>3</v>
      </c>
      <c r="G34" s="15">
        <f>$G$4</f>
        <v>272</v>
      </c>
      <c r="H34" s="2" t="s">
        <v>30</v>
      </c>
      <c r="I34" s="39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5" ht="21">
      <c r="A35" s="109"/>
      <c r="B35" s="18" t="s">
        <v>6</v>
      </c>
      <c r="C35" s="7" t="s">
        <v>1</v>
      </c>
      <c r="D35" s="37">
        <f t="shared" ref="D35" si="10">$D$5</f>
        <v>0</v>
      </c>
      <c r="E35" s="5" t="s">
        <v>4</v>
      </c>
      <c r="F35" s="2" t="s">
        <v>3</v>
      </c>
      <c r="G35" s="8">
        <v>32209</v>
      </c>
      <c r="H35" s="6" t="s">
        <v>7</v>
      </c>
      <c r="I35" s="40">
        <f>D35*G35</f>
        <v>0</v>
      </c>
      <c r="J35" s="5" t="s">
        <v>4</v>
      </c>
      <c r="K35" s="9"/>
      <c r="L35" s="17"/>
      <c r="M35" s="24">
        <f>ROUNDDOWN(I34+I35,0)</f>
        <v>0</v>
      </c>
      <c r="N35" s="7" t="s">
        <v>4</v>
      </c>
      <c r="O35" s="9"/>
    </row>
    <row r="36" spans="1:15" ht="11.25" customHeight="1" thickBot="1">
      <c r="A36" s="110"/>
      <c r="B36" s="19"/>
      <c r="C36" s="10"/>
      <c r="D36" s="35"/>
      <c r="E36" s="11"/>
      <c r="F36" s="12"/>
      <c r="G36" s="13"/>
      <c r="H36" s="10"/>
      <c r="I36" s="41"/>
      <c r="J36" s="11"/>
      <c r="K36" s="14"/>
      <c r="L36" s="16"/>
      <c r="M36" s="10"/>
      <c r="N36" s="10"/>
      <c r="O36" s="14"/>
    </row>
    <row r="37" spans="1:15" ht="21" customHeight="1">
      <c r="A37" s="109" t="str">
        <f>総括表明細!N1</f>
        <v>令和4年2月</v>
      </c>
      <c r="B37" s="18" t="s">
        <v>2</v>
      </c>
      <c r="C37" s="3" t="s">
        <v>1</v>
      </c>
      <c r="D37" s="36">
        <f t="shared" ref="D37" si="11">$D$4</f>
        <v>0</v>
      </c>
      <c r="E37" s="4" t="s">
        <v>4</v>
      </c>
      <c r="F37" s="2" t="s">
        <v>3</v>
      </c>
      <c r="G37" s="15">
        <f>$G$4</f>
        <v>272</v>
      </c>
      <c r="H37" s="2" t="s">
        <v>30</v>
      </c>
      <c r="I37" s="39">
        <f>D37*G37*0.85</f>
        <v>0</v>
      </c>
      <c r="J37" s="5" t="s">
        <v>4</v>
      </c>
      <c r="K37" s="9"/>
      <c r="L37" s="17"/>
      <c r="M37" s="6"/>
      <c r="N37" s="6"/>
      <c r="O37" s="9"/>
    </row>
    <row r="38" spans="1:15" ht="21">
      <c r="A38" s="109"/>
      <c r="B38" s="18" t="s">
        <v>5</v>
      </c>
      <c r="C38" s="7" t="s">
        <v>1</v>
      </c>
      <c r="D38" s="37">
        <f t="shared" ref="D38" si="12">$D$5</f>
        <v>0</v>
      </c>
      <c r="E38" s="5" t="s">
        <v>4</v>
      </c>
      <c r="F38" s="2" t="s">
        <v>3</v>
      </c>
      <c r="G38" s="8">
        <v>42964</v>
      </c>
      <c r="H38" s="6" t="s">
        <v>7</v>
      </c>
      <c r="I38" s="40">
        <f>D38*G38</f>
        <v>0</v>
      </c>
      <c r="J38" s="5" t="s">
        <v>4</v>
      </c>
      <c r="K38" s="9"/>
      <c r="L38" s="17"/>
      <c r="M38" s="24">
        <f>ROUNDDOWN(I37+I38,0)</f>
        <v>0</v>
      </c>
      <c r="N38" s="7" t="s">
        <v>4</v>
      </c>
      <c r="O38" s="9"/>
    </row>
    <row r="39" spans="1:15" ht="11.25" customHeight="1" thickBot="1">
      <c r="A39" s="110"/>
      <c r="B39" s="19"/>
      <c r="C39" s="10"/>
      <c r="D39" s="35"/>
      <c r="E39" s="11"/>
      <c r="F39" s="12"/>
      <c r="G39" s="13"/>
      <c r="H39" s="10"/>
      <c r="I39" s="41"/>
      <c r="J39" s="11"/>
      <c r="K39" s="14"/>
      <c r="L39" s="16"/>
      <c r="M39" s="10"/>
      <c r="N39" s="10"/>
      <c r="O39" s="14"/>
    </row>
    <row r="40" spans="1:15" ht="11.25" customHeight="1">
      <c r="A40" s="26"/>
      <c r="B40" s="27"/>
      <c r="C40" s="6"/>
      <c r="D40" s="38"/>
      <c r="E40" s="25"/>
      <c r="F40" s="2"/>
      <c r="G40" s="8"/>
      <c r="H40" s="6"/>
      <c r="I40" s="42"/>
      <c r="J40" s="25"/>
      <c r="K40" s="6"/>
      <c r="L40" s="6"/>
      <c r="M40" s="6"/>
      <c r="N40" s="6"/>
      <c r="O40" s="6"/>
    </row>
    <row r="41" spans="1:15" ht="9" customHeight="1">
      <c r="A41" s="26"/>
      <c r="B41" s="27"/>
      <c r="C41" s="6"/>
      <c r="D41" s="38"/>
      <c r="E41" s="25"/>
      <c r="F41" s="2"/>
      <c r="G41" s="8"/>
      <c r="H41" s="6"/>
      <c r="I41" s="42"/>
      <c r="J41" s="25"/>
      <c r="K41" s="6"/>
      <c r="L41" s="6"/>
      <c r="M41" s="6"/>
      <c r="N41" s="6"/>
      <c r="O41" s="6"/>
    </row>
    <row r="42" spans="1:15" ht="27" customHeight="1" thickBot="1">
      <c r="A42" s="26"/>
      <c r="B42" s="27"/>
      <c r="C42" s="6"/>
      <c r="D42" s="38"/>
      <c r="E42" s="25"/>
      <c r="F42" s="2"/>
      <c r="G42" s="52"/>
      <c r="H42" s="6"/>
      <c r="I42" s="112" t="s">
        <v>32</v>
      </c>
      <c r="J42" s="112"/>
      <c r="K42" s="112"/>
      <c r="L42" s="112"/>
      <c r="M42" s="29">
        <f>M5+M8+M11+M14+M17+M20+M23+M26+M29+M32+M35+M38</f>
        <v>0</v>
      </c>
      <c r="N42" s="28" t="s">
        <v>4</v>
      </c>
      <c r="O42" s="6"/>
    </row>
    <row r="43" spans="1:15" ht="6" customHeight="1" thickTop="1">
      <c r="A43" s="26"/>
      <c r="B43" s="27"/>
      <c r="C43" s="6"/>
      <c r="D43" s="38"/>
      <c r="E43" s="25"/>
      <c r="F43" s="2"/>
      <c r="G43" s="8"/>
      <c r="H43" s="6"/>
      <c r="I43" s="42"/>
      <c r="J43" s="25"/>
      <c r="K43" s="6"/>
      <c r="L43" s="6"/>
      <c r="M43" s="6"/>
      <c r="N43" s="6"/>
      <c r="O43" s="6"/>
    </row>
    <row r="44" spans="1:15" ht="19.5" customHeight="1">
      <c r="A44" s="111" t="s">
        <v>31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</row>
    <row r="45" spans="1:15">
      <c r="G45" s="61">
        <f>G38+G35+G32+G29+G26+G23+G20+G17+G14+G11+G8+G5</f>
        <v>437547</v>
      </c>
    </row>
  </sheetData>
  <sheetProtection algorithmName="SHA-512" hashValue="pK1PSj0UV4Z3WVhvp1EaouawtB8u8f9KgvW6G9F1VIK6a6d6ZJVscTd8A51r1ITkoGnpAmkqRD2x9wTyVCQLUg==" saltValue="XI193f86YdSzp674RPDZTw==" spinCount="100000" sheet="1" objects="1" scenarios="1" selectLockedCells="1" selectUnlockedCell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7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5"/>
  <sheetViews>
    <sheetView view="pageBreakPreview" zoomScale="115" zoomScaleNormal="100" zoomScaleSheetLayoutView="115" workbookViewId="0">
      <selection activeCell="H42" sqref="H42"/>
    </sheetView>
  </sheetViews>
  <sheetFormatPr defaultRowHeight="13.5"/>
  <cols>
    <col min="1" max="1" width="19.125" customWidth="1"/>
    <col min="2" max="2" width="4.375" customWidth="1"/>
    <col min="3" max="3" width="3.375" bestFit="1" customWidth="1"/>
    <col min="4" max="4" width="12.875" style="32" customWidth="1"/>
    <col min="5" max="6" width="3.375" bestFit="1" customWidth="1"/>
    <col min="7" max="7" width="7.875" customWidth="1"/>
    <col min="8" max="8" width="14.75" customWidth="1"/>
    <col min="9" max="9" width="15.125" style="32" customWidth="1"/>
    <col min="10" max="10" width="2.75" style="51" customWidth="1"/>
    <col min="11" max="11" width="3.5" customWidth="1"/>
    <col min="12" max="12" width="2.375" customWidth="1"/>
    <col min="13" max="13" width="15.625" customWidth="1"/>
    <col min="14" max="14" width="3.125" customWidth="1"/>
    <col min="15" max="15" width="1.375" customWidth="1"/>
  </cols>
  <sheetData>
    <row r="1" spans="1:15" ht="19.5" customHeight="1">
      <c r="J1" s="104"/>
      <c r="K1" s="104"/>
      <c r="L1" s="50"/>
      <c r="M1" s="105" t="s">
        <v>62</v>
      </c>
      <c r="N1" s="105"/>
      <c r="O1" s="105"/>
    </row>
    <row r="2" spans="1:15" ht="22.5" customHeight="1" thickBot="1">
      <c r="A2" s="20" t="s">
        <v>49</v>
      </c>
    </row>
    <row r="3" spans="1:15" ht="22.5" customHeight="1" thickBot="1">
      <c r="A3" s="1" t="s">
        <v>0</v>
      </c>
      <c r="B3" s="106" t="s">
        <v>27</v>
      </c>
      <c r="C3" s="107"/>
      <c r="D3" s="107"/>
      <c r="E3" s="107"/>
      <c r="F3" s="107"/>
      <c r="G3" s="107"/>
      <c r="H3" s="107"/>
      <c r="I3" s="107"/>
      <c r="J3" s="107"/>
      <c r="K3" s="108"/>
      <c r="L3" s="106" t="s">
        <v>28</v>
      </c>
      <c r="M3" s="107"/>
      <c r="N3" s="107"/>
      <c r="O3" s="108"/>
    </row>
    <row r="4" spans="1:15" ht="21" customHeight="1">
      <c r="A4" s="109" t="str">
        <f>総括表明細!C1</f>
        <v>令和3年3月</v>
      </c>
      <c r="B4" s="18" t="s">
        <v>2</v>
      </c>
      <c r="C4" s="3" t="s">
        <v>1</v>
      </c>
      <c r="D4" s="33">
        <f>単価表※ここの黄色セルに入力!F26</f>
        <v>0</v>
      </c>
      <c r="E4" s="4" t="s">
        <v>4</v>
      </c>
      <c r="F4" s="2" t="s">
        <v>3</v>
      </c>
      <c r="G4" s="15">
        <v>313</v>
      </c>
      <c r="H4" s="2" t="s">
        <v>30</v>
      </c>
      <c r="I4" s="39">
        <f>D4*G4*0.85</f>
        <v>0</v>
      </c>
      <c r="J4" s="5" t="s">
        <v>4</v>
      </c>
      <c r="K4" s="9"/>
      <c r="L4" s="17"/>
      <c r="M4" s="6"/>
      <c r="N4" s="6"/>
      <c r="O4" s="9"/>
    </row>
    <row r="5" spans="1:15" ht="21">
      <c r="A5" s="109"/>
      <c r="B5" s="18" t="s">
        <v>5</v>
      </c>
      <c r="C5" s="7" t="s">
        <v>1</v>
      </c>
      <c r="D5" s="34">
        <f>単価表※ここの黄色セルに入力!F31</f>
        <v>0</v>
      </c>
      <c r="E5" s="5" t="s">
        <v>4</v>
      </c>
      <c r="F5" s="2" t="s">
        <v>3</v>
      </c>
      <c r="G5" s="8">
        <v>45020</v>
      </c>
      <c r="H5" s="6" t="s">
        <v>7</v>
      </c>
      <c r="I5" s="40">
        <f>D5*G5</f>
        <v>0</v>
      </c>
      <c r="J5" s="5" t="s">
        <v>4</v>
      </c>
      <c r="K5" s="9"/>
      <c r="L5" s="17"/>
      <c r="M5" s="24">
        <f>ROUNDDOWN(I4+I5,0)</f>
        <v>0</v>
      </c>
      <c r="N5" s="7" t="s">
        <v>4</v>
      </c>
      <c r="O5" s="9"/>
    </row>
    <row r="6" spans="1:15" ht="11.25" customHeight="1" thickBot="1">
      <c r="A6" s="110"/>
      <c r="B6" s="19"/>
      <c r="C6" s="10"/>
      <c r="D6" s="35"/>
      <c r="E6" s="11"/>
      <c r="F6" s="12"/>
      <c r="G6" s="13"/>
      <c r="H6" s="10"/>
      <c r="I6" s="41"/>
      <c r="J6" s="11"/>
      <c r="K6" s="14"/>
      <c r="L6" s="16"/>
      <c r="M6" s="10"/>
      <c r="N6" s="10"/>
      <c r="O6" s="14"/>
    </row>
    <row r="7" spans="1:15" ht="21" customHeight="1">
      <c r="A7" s="109" t="str">
        <f>総括表明細!D1</f>
        <v>令和3年4月</v>
      </c>
      <c r="B7" s="18" t="s">
        <v>2</v>
      </c>
      <c r="C7" s="3" t="s">
        <v>1</v>
      </c>
      <c r="D7" s="36">
        <f>$D$4</f>
        <v>0</v>
      </c>
      <c r="E7" s="4" t="s">
        <v>4</v>
      </c>
      <c r="F7" s="2" t="s">
        <v>3</v>
      </c>
      <c r="G7" s="15">
        <f>$G$4</f>
        <v>313</v>
      </c>
      <c r="H7" s="2" t="s">
        <v>30</v>
      </c>
      <c r="I7" s="39">
        <f>D7*G7*0.85</f>
        <v>0</v>
      </c>
      <c r="J7" s="5" t="s">
        <v>4</v>
      </c>
      <c r="K7" s="9"/>
      <c r="L7" s="17"/>
      <c r="M7" s="6"/>
      <c r="N7" s="6"/>
      <c r="O7" s="9"/>
    </row>
    <row r="8" spans="1:15" ht="21">
      <c r="A8" s="109"/>
      <c r="B8" s="18" t="s">
        <v>5</v>
      </c>
      <c r="C8" s="7" t="s">
        <v>1</v>
      </c>
      <c r="D8" s="37">
        <f>$D$5</f>
        <v>0</v>
      </c>
      <c r="E8" s="5" t="s">
        <v>4</v>
      </c>
      <c r="F8" s="2" t="s">
        <v>3</v>
      </c>
      <c r="G8" s="8">
        <v>41414</v>
      </c>
      <c r="H8" s="6" t="s">
        <v>7</v>
      </c>
      <c r="I8" s="40">
        <f>D8*G8</f>
        <v>0</v>
      </c>
      <c r="J8" s="5" t="s">
        <v>4</v>
      </c>
      <c r="K8" s="9"/>
      <c r="L8" s="17"/>
      <c r="M8" s="24">
        <f>ROUNDDOWN(I7+I8,0)</f>
        <v>0</v>
      </c>
      <c r="N8" s="7" t="s">
        <v>4</v>
      </c>
      <c r="O8" s="9"/>
    </row>
    <row r="9" spans="1:15" ht="11.25" customHeight="1" thickBot="1">
      <c r="A9" s="110"/>
      <c r="B9" s="19"/>
      <c r="C9" s="10"/>
      <c r="D9" s="35"/>
      <c r="E9" s="11"/>
      <c r="F9" s="12"/>
      <c r="G9" s="13"/>
      <c r="H9" s="10"/>
      <c r="I9" s="41"/>
      <c r="J9" s="11"/>
      <c r="K9" s="14"/>
      <c r="L9" s="16"/>
      <c r="M9" s="10"/>
      <c r="N9" s="10"/>
      <c r="O9" s="14"/>
    </row>
    <row r="10" spans="1:15" ht="21" customHeight="1">
      <c r="A10" s="109" t="str">
        <f>総括表明細!E1</f>
        <v>令和3年5月</v>
      </c>
      <c r="B10" s="18" t="s">
        <v>2</v>
      </c>
      <c r="C10" s="3" t="s">
        <v>1</v>
      </c>
      <c r="D10" s="36">
        <f>$D$4</f>
        <v>0</v>
      </c>
      <c r="E10" s="4" t="s">
        <v>4</v>
      </c>
      <c r="F10" s="2" t="s">
        <v>3</v>
      </c>
      <c r="G10" s="15">
        <f>$G$4</f>
        <v>313</v>
      </c>
      <c r="H10" s="2" t="s">
        <v>30</v>
      </c>
      <c r="I10" s="39">
        <f>D10*G10*0.85</f>
        <v>0</v>
      </c>
      <c r="J10" s="5" t="s">
        <v>4</v>
      </c>
      <c r="K10" s="9"/>
      <c r="L10" s="17"/>
      <c r="M10" s="6"/>
      <c r="N10" s="6"/>
      <c r="O10" s="9"/>
    </row>
    <row r="11" spans="1:15" ht="21">
      <c r="A11" s="109"/>
      <c r="B11" s="18" t="s">
        <v>5</v>
      </c>
      <c r="C11" s="7" t="s">
        <v>1</v>
      </c>
      <c r="D11" s="37">
        <f>$D$5</f>
        <v>0</v>
      </c>
      <c r="E11" s="5" t="s">
        <v>4</v>
      </c>
      <c r="F11" s="2" t="s">
        <v>3</v>
      </c>
      <c r="G11" s="8">
        <v>42305</v>
      </c>
      <c r="H11" s="6" t="s">
        <v>7</v>
      </c>
      <c r="I11" s="40">
        <f>D11*G11</f>
        <v>0</v>
      </c>
      <c r="J11" s="5" t="s">
        <v>4</v>
      </c>
      <c r="K11" s="9"/>
      <c r="L11" s="17"/>
      <c r="M11" s="24">
        <f>ROUNDDOWN(I10+I11,0)</f>
        <v>0</v>
      </c>
      <c r="N11" s="7" t="s">
        <v>4</v>
      </c>
      <c r="O11" s="9"/>
    </row>
    <row r="12" spans="1:15" ht="11.25" customHeight="1" thickBot="1">
      <c r="A12" s="110"/>
      <c r="B12" s="19"/>
      <c r="C12" s="10"/>
      <c r="D12" s="35"/>
      <c r="E12" s="11"/>
      <c r="F12" s="12"/>
      <c r="G12" s="13"/>
      <c r="H12" s="10"/>
      <c r="I12" s="41"/>
      <c r="J12" s="11"/>
      <c r="K12" s="14"/>
      <c r="L12" s="16"/>
      <c r="M12" s="10"/>
      <c r="N12" s="10"/>
      <c r="O12" s="14"/>
    </row>
    <row r="13" spans="1:15" ht="21" customHeight="1">
      <c r="A13" s="109" t="str">
        <f>総括表明細!F1</f>
        <v>令和3年6月</v>
      </c>
      <c r="B13" s="18" t="s">
        <v>2</v>
      </c>
      <c r="C13" s="3" t="s">
        <v>1</v>
      </c>
      <c r="D13" s="36">
        <f t="shared" ref="D13" si="0">$D$4</f>
        <v>0</v>
      </c>
      <c r="E13" s="4" t="s">
        <v>4</v>
      </c>
      <c r="F13" s="2" t="s">
        <v>3</v>
      </c>
      <c r="G13" s="15">
        <f>$G$4</f>
        <v>313</v>
      </c>
      <c r="H13" s="2" t="s">
        <v>30</v>
      </c>
      <c r="I13" s="39">
        <f>D13*G13*0.85</f>
        <v>0</v>
      </c>
      <c r="J13" s="5" t="s">
        <v>4</v>
      </c>
      <c r="K13" s="9"/>
      <c r="L13" s="17"/>
      <c r="M13" s="6"/>
      <c r="N13" s="6"/>
      <c r="O13" s="9"/>
    </row>
    <row r="14" spans="1:15" ht="21">
      <c r="A14" s="109"/>
      <c r="B14" s="18" t="s">
        <v>5</v>
      </c>
      <c r="C14" s="7" t="s">
        <v>1</v>
      </c>
      <c r="D14" s="37">
        <f>$D$5</f>
        <v>0</v>
      </c>
      <c r="E14" s="5" t="s">
        <v>4</v>
      </c>
      <c r="F14" s="2" t="s">
        <v>3</v>
      </c>
      <c r="G14" s="8">
        <v>56054</v>
      </c>
      <c r="H14" s="6" t="s">
        <v>7</v>
      </c>
      <c r="I14" s="40">
        <f>D14*G14</f>
        <v>0</v>
      </c>
      <c r="J14" s="5" t="s">
        <v>4</v>
      </c>
      <c r="K14" s="9"/>
      <c r="L14" s="17"/>
      <c r="M14" s="24">
        <f>ROUNDDOWN(I13+I14,0)</f>
        <v>0</v>
      </c>
      <c r="N14" s="7" t="s">
        <v>4</v>
      </c>
      <c r="O14" s="9"/>
    </row>
    <row r="15" spans="1:15" ht="11.25" customHeight="1" thickBot="1">
      <c r="A15" s="110"/>
      <c r="B15" s="19"/>
      <c r="C15" s="10"/>
      <c r="D15" s="35"/>
      <c r="E15" s="11"/>
      <c r="F15" s="12"/>
      <c r="G15" s="13"/>
      <c r="H15" s="10"/>
      <c r="I15" s="41"/>
      <c r="J15" s="11"/>
      <c r="K15" s="14"/>
      <c r="L15" s="16"/>
      <c r="M15" s="10"/>
      <c r="N15" s="10"/>
      <c r="O15" s="14"/>
    </row>
    <row r="16" spans="1:15" ht="21" customHeight="1">
      <c r="A16" s="109" t="str">
        <f>総括表明細!G1</f>
        <v>令和3年7月</v>
      </c>
      <c r="B16" s="18" t="s">
        <v>2</v>
      </c>
      <c r="C16" s="3" t="s">
        <v>1</v>
      </c>
      <c r="D16" s="36">
        <f t="shared" ref="D16" si="1">$D$4</f>
        <v>0</v>
      </c>
      <c r="E16" s="4" t="s">
        <v>4</v>
      </c>
      <c r="F16" s="2" t="s">
        <v>3</v>
      </c>
      <c r="G16" s="15">
        <f>$G$4</f>
        <v>313</v>
      </c>
      <c r="H16" s="2" t="s">
        <v>30</v>
      </c>
      <c r="I16" s="39">
        <f>D16*G16*0.85</f>
        <v>0</v>
      </c>
      <c r="J16" s="5" t="s">
        <v>4</v>
      </c>
      <c r="K16" s="9"/>
      <c r="L16" s="17"/>
      <c r="M16" s="6"/>
      <c r="N16" s="6"/>
      <c r="O16" s="9"/>
    </row>
    <row r="17" spans="1:15" ht="21">
      <c r="A17" s="109"/>
      <c r="B17" s="18" t="s">
        <v>5</v>
      </c>
      <c r="C17" s="7" t="s">
        <v>1</v>
      </c>
      <c r="D17" s="37">
        <f>単価表※ここの黄色セルに入力!F35</f>
        <v>0</v>
      </c>
      <c r="E17" s="5" t="s">
        <v>4</v>
      </c>
      <c r="F17" s="2" t="s">
        <v>3</v>
      </c>
      <c r="G17" s="8">
        <v>59375</v>
      </c>
      <c r="H17" s="6" t="s">
        <v>7</v>
      </c>
      <c r="I17" s="40">
        <f>D17*G17</f>
        <v>0</v>
      </c>
      <c r="J17" s="5" t="s">
        <v>4</v>
      </c>
      <c r="K17" s="9"/>
      <c r="L17" s="17"/>
      <c r="M17" s="24">
        <f>ROUNDDOWN(I16+I17,0)</f>
        <v>0</v>
      </c>
      <c r="N17" s="7" t="s">
        <v>4</v>
      </c>
      <c r="O17" s="9"/>
    </row>
    <row r="18" spans="1:15" ht="11.25" customHeight="1" thickBot="1">
      <c r="A18" s="110"/>
      <c r="B18" s="19"/>
      <c r="C18" s="10"/>
      <c r="D18" s="35"/>
      <c r="E18" s="11"/>
      <c r="F18" s="12"/>
      <c r="G18" s="13"/>
      <c r="H18" s="10"/>
      <c r="I18" s="41"/>
      <c r="J18" s="11"/>
      <c r="K18" s="14"/>
      <c r="L18" s="16"/>
      <c r="M18" s="10"/>
      <c r="N18" s="10"/>
      <c r="O18" s="14"/>
    </row>
    <row r="19" spans="1:15" ht="21" customHeight="1">
      <c r="A19" s="109" t="str">
        <f>総括表明細!H1</f>
        <v>令和3年8月</v>
      </c>
      <c r="B19" s="18" t="s">
        <v>2</v>
      </c>
      <c r="C19" s="3" t="s">
        <v>1</v>
      </c>
      <c r="D19" s="36">
        <f t="shared" ref="D19" si="2">$D$4</f>
        <v>0</v>
      </c>
      <c r="E19" s="4" t="s">
        <v>4</v>
      </c>
      <c r="F19" s="2" t="s">
        <v>3</v>
      </c>
      <c r="G19" s="15">
        <f>$G$4</f>
        <v>313</v>
      </c>
      <c r="H19" s="2" t="s">
        <v>30</v>
      </c>
      <c r="I19" s="39">
        <f>D19*G19*0.85</f>
        <v>0</v>
      </c>
      <c r="J19" s="5" t="s">
        <v>4</v>
      </c>
      <c r="K19" s="9"/>
      <c r="L19" s="17"/>
      <c r="M19" s="6"/>
      <c r="N19" s="6"/>
      <c r="O19" s="9"/>
    </row>
    <row r="20" spans="1:15" ht="21">
      <c r="A20" s="109"/>
      <c r="B20" s="18" t="s">
        <v>5</v>
      </c>
      <c r="C20" s="7" t="s">
        <v>1</v>
      </c>
      <c r="D20" s="37">
        <f>D17</f>
        <v>0</v>
      </c>
      <c r="E20" s="5" t="s">
        <v>4</v>
      </c>
      <c r="F20" s="2" t="s">
        <v>3</v>
      </c>
      <c r="G20" s="8">
        <v>45448</v>
      </c>
      <c r="H20" s="6" t="s">
        <v>7</v>
      </c>
      <c r="I20" s="40">
        <f>D20*G20</f>
        <v>0</v>
      </c>
      <c r="J20" s="5" t="s">
        <v>4</v>
      </c>
      <c r="K20" s="9"/>
      <c r="L20" s="17"/>
      <c r="M20" s="24">
        <f>ROUNDDOWN(I19+I20,0)</f>
        <v>0</v>
      </c>
      <c r="N20" s="7" t="s">
        <v>4</v>
      </c>
      <c r="O20" s="9"/>
    </row>
    <row r="21" spans="1:15" ht="11.25" customHeight="1" thickBot="1">
      <c r="A21" s="110"/>
      <c r="B21" s="19"/>
      <c r="C21" s="10"/>
      <c r="D21" s="35"/>
      <c r="E21" s="11"/>
      <c r="F21" s="12"/>
      <c r="G21" s="13"/>
      <c r="H21" s="10"/>
      <c r="I21" s="41"/>
      <c r="J21" s="11"/>
      <c r="K21" s="14"/>
      <c r="L21" s="16"/>
      <c r="M21" s="10"/>
      <c r="N21" s="10"/>
      <c r="O21" s="14"/>
    </row>
    <row r="22" spans="1:15" ht="21" customHeight="1">
      <c r="A22" s="109" t="str">
        <f>総括表明細!I1</f>
        <v>令和3年9月</v>
      </c>
      <c r="B22" s="18" t="s">
        <v>2</v>
      </c>
      <c r="C22" s="3" t="s">
        <v>1</v>
      </c>
      <c r="D22" s="36">
        <f t="shared" ref="D22" si="3">$D$4</f>
        <v>0</v>
      </c>
      <c r="E22" s="4" t="s">
        <v>4</v>
      </c>
      <c r="F22" s="2" t="s">
        <v>3</v>
      </c>
      <c r="G22" s="15">
        <f>$G$4</f>
        <v>313</v>
      </c>
      <c r="H22" s="2" t="s">
        <v>30</v>
      </c>
      <c r="I22" s="39">
        <f>D22*G22*0.85</f>
        <v>0</v>
      </c>
      <c r="J22" s="5" t="s">
        <v>4</v>
      </c>
      <c r="K22" s="9"/>
      <c r="L22" s="17"/>
      <c r="M22" s="6"/>
      <c r="N22" s="6"/>
      <c r="O22" s="9"/>
    </row>
    <row r="23" spans="1:15" ht="21">
      <c r="A23" s="109"/>
      <c r="B23" s="18" t="s">
        <v>5</v>
      </c>
      <c r="C23" s="7" t="s">
        <v>1</v>
      </c>
      <c r="D23" s="37">
        <f>D20</f>
        <v>0</v>
      </c>
      <c r="E23" s="5" t="s">
        <v>4</v>
      </c>
      <c r="F23" s="2" t="s">
        <v>3</v>
      </c>
      <c r="G23" s="8">
        <v>34178</v>
      </c>
      <c r="H23" s="6" t="s">
        <v>7</v>
      </c>
      <c r="I23" s="40">
        <f>D23*G23</f>
        <v>0</v>
      </c>
      <c r="J23" s="5" t="s">
        <v>4</v>
      </c>
      <c r="K23" s="9"/>
      <c r="L23" s="17"/>
      <c r="M23" s="24">
        <f>ROUNDDOWN(I22+I23,0)</f>
        <v>0</v>
      </c>
      <c r="N23" s="7" t="s">
        <v>4</v>
      </c>
      <c r="O23" s="9"/>
    </row>
    <row r="24" spans="1:15" ht="11.25" customHeight="1" thickBot="1">
      <c r="A24" s="110"/>
      <c r="B24" s="19"/>
      <c r="C24" s="10"/>
      <c r="D24" s="35"/>
      <c r="E24" s="11"/>
      <c r="F24" s="12"/>
      <c r="G24" s="13"/>
      <c r="H24" s="10"/>
      <c r="I24" s="41"/>
      <c r="J24" s="11"/>
      <c r="K24" s="14"/>
      <c r="L24" s="16"/>
      <c r="M24" s="10"/>
      <c r="N24" s="10"/>
      <c r="O24" s="14"/>
    </row>
    <row r="25" spans="1:15" ht="21" customHeight="1">
      <c r="A25" s="109" t="str">
        <f>総括表明細!J1</f>
        <v>令和3年10月</v>
      </c>
      <c r="B25" s="18" t="s">
        <v>2</v>
      </c>
      <c r="C25" s="3" t="s">
        <v>1</v>
      </c>
      <c r="D25" s="36">
        <f t="shared" ref="D25:D28" si="4">$D$4</f>
        <v>0</v>
      </c>
      <c r="E25" s="4" t="s">
        <v>4</v>
      </c>
      <c r="F25" s="2" t="s">
        <v>3</v>
      </c>
      <c r="G25" s="15">
        <f>$G$4</f>
        <v>313</v>
      </c>
      <c r="H25" s="2" t="s">
        <v>30</v>
      </c>
      <c r="I25" s="39">
        <f>D25*G25*0.85</f>
        <v>0</v>
      </c>
      <c r="J25" s="5" t="s">
        <v>4</v>
      </c>
      <c r="K25" s="9"/>
      <c r="L25" s="17"/>
      <c r="M25" s="6"/>
      <c r="N25" s="6"/>
      <c r="O25" s="9"/>
    </row>
    <row r="26" spans="1:15" ht="21">
      <c r="A26" s="109"/>
      <c r="B26" s="18" t="s">
        <v>5</v>
      </c>
      <c r="C26" s="7" t="s">
        <v>1</v>
      </c>
      <c r="D26" s="37">
        <f t="shared" ref="D26" si="5">$D$5</f>
        <v>0</v>
      </c>
      <c r="E26" s="5" t="s">
        <v>4</v>
      </c>
      <c r="F26" s="2" t="s">
        <v>3</v>
      </c>
      <c r="G26" s="8">
        <v>57247</v>
      </c>
      <c r="H26" s="6" t="s">
        <v>7</v>
      </c>
      <c r="I26" s="40">
        <f>D26*G26</f>
        <v>0</v>
      </c>
      <c r="J26" s="5" t="s">
        <v>4</v>
      </c>
      <c r="K26" s="9"/>
      <c r="L26" s="17"/>
      <c r="M26" s="24">
        <f>ROUNDDOWN(I25+I26,0)</f>
        <v>0</v>
      </c>
      <c r="N26" s="7" t="s">
        <v>4</v>
      </c>
      <c r="O26" s="9"/>
    </row>
    <row r="27" spans="1:15" ht="11.25" customHeight="1" thickBot="1">
      <c r="A27" s="110"/>
      <c r="B27" s="19"/>
      <c r="C27" s="10"/>
      <c r="D27" s="35"/>
      <c r="E27" s="11"/>
      <c r="F27" s="12"/>
      <c r="G27" s="13"/>
      <c r="H27" s="10"/>
      <c r="I27" s="41"/>
      <c r="J27" s="11"/>
      <c r="K27" s="14"/>
      <c r="L27" s="16"/>
      <c r="M27" s="10"/>
      <c r="N27" s="10"/>
      <c r="O27" s="14"/>
    </row>
    <row r="28" spans="1:15" ht="21" customHeight="1">
      <c r="A28" s="109" t="str">
        <f>総括表明細!K1</f>
        <v>令和3年11月</v>
      </c>
      <c r="B28" s="18" t="s">
        <v>2</v>
      </c>
      <c r="C28" s="3" t="s">
        <v>1</v>
      </c>
      <c r="D28" s="36">
        <f t="shared" si="4"/>
        <v>0</v>
      </c>
      <c r="E28" s="4" t="s">
        <v>4</v>
      </c>
      <c r="F28" s="2" t="s">
        <v>3</v>
      </c>
      <c r="G28" s="15">
        <f>$G$4</f>
        <v>313</v>
      </c>
      <c r="H28" s="2" t="s">
        <v>30</v>
      </c>
      <c r="I28" s="39">
        <f>D28*G28*0.85</f>
        <v>0</v>
      </c>
      <c r="J28" s="5" t="s">
        <v>4</v>
      </c>
      <c r="K28" s="9"/>
      <c r="L28" s="17"/>
      <c r="M28" s="6"/>
      <c r="N28" s="6"/>
      <c r="O28" s="9"/>
    </row>
    <row r="29" spans="1:15" ht="21">
      <c r="A29" s="109"/>
      <c r="B29" s="18" t="s">
        <v>6</v>
      </c>
      <c r="C29" s="7" t="s">
        <v>1</v>
      </c>
      <c r="D29" s="37">
        <f t="shared" ref="D29" si="6">$D$5</f>
        <v>0</v>
      </c>
      <c r="E29" s="5" t="s">
        <v>4</v>
      </c>
      <c r="F29" s="2" t="s">
        <v>3</v>
      </c>
      <c r="G29" s="8">
        <v>53601</v>
      </c>
      <c r="H29" s="6" t="s">
        <v>7</v>
      </c>
      <c r="I29" s="40">
        <f>D29*G29</f>
        <v>0</v>
      </c>
      <c r="J29" s="5" t="s">
        <v>4</v>
      </c>
      <c r="K29" s="9"/>
      <c r="L29" s="17"/>
      <c r="M29" s="24">
        <f>ROUNDDOWN(I28+I29,0)</f>
        <v>0</v>
      </c>
      <c r="N29" s="7" t="s">
        <v>4</v>
      </c>
      <c r="O29" s="9"/>
    </row>
    <row r="30" spans="1:15" ht="11.25" customHeight="1" thickBot="1">
      <c r="A30" s="110"/>
      <c r="B30" s="19"/>
      <c r="C30" s="10"/>
      <c r="D30" s="35"/>
      <c r="E30" s="11"/>
      <c r="F30" s="12"/>
      <c r="G30" s="13"/>
      <c r="H30" s="10"/>
      <c r="I30" s="41"/>
      <c r="J30" s="11"/>
      <c r="K30" s="14"/>
      <c r="L30" s="16"/>
      <c r="M30" s="10"/>
      <c r="N30" s="10"/>
      <c r="O30" s="14"/>
    </row>
    <row r="31" spans="1:15" ht="21" customHeight="1">
      <c r="A31" s="109" t="str">
        <f>総括表明細!L1</f>
        <v>令和3年12月</v>
      </c>
      <c r="B31" s="18" t="s">
        <v>2</v>
      </c>
      <c r="C31" s="3" t="s">
        <v>1</v>
      </c>
      <c r="D31" s="36">
        <f t="shared" ref="D31" si="7">$D$4</f>
        <v>0</v>
      </c>
      <c r="E31" s="4" t="s">
        <v>4</v>
      </c>
      <c r="F31" s="2" t="s">
        <v>3</v>
      </c>
      <c r="G31" s="15">
        <f>$G$4</f>
        <v>313</v>
      </c>
      <c r="H31" s="2" t="s">
        <v>30</v>
      </c>
      <c r="I31" s="39">
        <f>D31*G31*0.85</f>
        <v>0</v>
      </c>
      <c r="J31" s="5" t="s">
        <v>4</v>
      </c>
      <c r="K31" s="9"/>
      <c r="L31" s="17"/>
      <c r="M31" s="6"/>
      <c r="N31" s="6"/>
      <c r="O31" s="9"/>
    </row>
    <row r="32" spans="1:15" ht="21">
      <c r="A32" s="109"/>
      <c r="B32" s="18" t="s">
        <v>6</v>
      </c>
      <c r="C32" s="7" t="s">
        <v>1</v>
      </c>
      <c r="D32" s="37">
        <f t="shared" ref="D32" si="8">$D$5</f>
        <v>0</v>
      </c>
      <c r="E32" s="5" t="s">
        <v>4</v>
      </c>
      <c r="F32" s="2" t="s">
        <v>3</v>
      </c>
      <c r="G32" s="8">
        <v>49513</v>
      </c>
      <c r="H32" s="6" t="s">
        <v>7</v>
      </c>
      <c r="I32" s="40">
        <f>D32*G32</f>
        <v>0</v>
      </c>
      <c r="J32" s="5" t="s">
        <v>4</v>
      </c>
      <c r="K32" s="9"/>
      <c r="L32" s="17"/>
      <c r="M32" s="24">
        <f>ROUNDDOWN(I31+I32,0)</f>
        <v>0</v>
      </c>
      <c r="N32" s="7" t="s">
        <v>4</v>
      </c>
      <c r="O32" s="9"/>
    </row>
    <row r="33" spans="1:15" ht="11.25" customHeight="1" thickBot="1">
      <c r="A33" s="110"/>
      <c r="B33" s="19"/>
      <c r="C33" s="10"/>
      <c r="D33" s="35"/>
      <c r="E33" s="11"/>
      <c r="F33" s="12"/>
      <c r="G33" s="13"/>
      <c r="H33" s="10"/>
      <c r="I33" s="41"/>
      <c r="J33" s="11"/>
      <c r="K33" s="14"/>
      <c r="L33" s="16"/>
      <c r="M33" s="10"/>
      <c r="N33" s="10"/>
      <c r="O33" s="14"/>
    </row>
    <row r="34" spans="1:15" ht="21" customHeight="1">
      <c r="A34" s="109" t="str">
        <f>総括表明細!M1</f>
        <v>令和4年1月</v>
      </c>
      <c r="B34" s="18" t="s">
        <v>2</v>
      </c>
      <c r="C34" s="3" t="s">
        <v>1</v>
      </c>
      <c r="D34" s="36">
        <f t="shared" ref="D34" si="9">$D$4</f>
        <v>0</v>
      </c>
      <c r="E34" s="4" t="s">
        <v>4</v>
      </c>
      <c r="F34" s="2" t="s">
        <v>3</v>
      </c>
      <c r="G34" s="15">
        <f>$G$4</f>
        <v>313</v>
      </c>
      <c r="H34" s="2" t="s">
        <v>30</v>
      </c>
      <c r="I34" s="39">
        <f>D34*G34*0.85</f>
        <v>0</v>
      </c>
      <c r="J34" s="5" t="s">
        <v>4</v>
      </c>
      <c r="K34" s="9"/>
      <c r="L34" s="17"/>
      <c r="M34" s="6"/>
      <c r="N34" s="6"/>
      <c r="O34" s="9"/>
    </row>
    <row r="35" spans="1:15" ht="21">
      <c r="A35" s="109"/>
      <c r="B35" s="18" t="s">
        <v>6</v>
      </c>
      <c r="C35" s="7" t="s">
        <v>1</v>
      </c>
      <c r="D35" s="37">
        <f t="shared" ref="D35" si="10">$D$5</f>
        <v>0</v>
      </c>
      <c r="E35" s="5" t="s">
        <v>4</v>
      </c>
      <c r="F35" s="2" t="s">
        <v>3</v>
      </c>
      <c r="G35" s="8">
        <v>41195</v>
      </c>
      <c r="H35" s="6" t="s">
        <v>7</v>
      </c>
      <c r="I35" s="40">
        <f>D35*G35</f>
        <v>0</v>
      </c>
      <c r="J35" s="5" t="s">
        <v>4</v>
      </c>
      <c r="K35" s="9"/>
      <c r="L35" s="17"/>
      <c r="M35" s="24">
        <f>ROUNDDOWN(I34+I35,0)</f>
        <v>0</v>
      </c>
      <c r="N35" s="7" t="s">
        <v>4</v>
      </c>
      <c r="O35" s="9"/>
    </row>
    <row r="36" spans="1:15" ht="11.25" customHeight="1" thickBot="1">
      <c r="A36" s="110"/>
      <c r="B36" s="19"/>
      <c r="C36" s="10"/>
      <c r="D36" s="35"/>
      <c r="E36" s="11"/>
      <c r="F36" s="12"/>
      <c r="G36" s="13"/>
      <c r="H36" s="10"/>
      <c r="I36" s="41"/>
      <c r="J36" s="11"/>
      <c r="K36" s="14"/>
      <c r="L36" s="16"/>
      <c r="M36" s="10"/>
      <c r="N36" s="10"/>
      <c r="O36" s="14"/>
    </row>
    <row r="37" spans="1:15" ht="21" customHeight="1">
      <c r="A37" s="109" t="str">
        <f>総括表明細!N1</f>
        <v>令和4年2月</v>
      </c>
      <c r="B37" s="18" t="s">
        <v>2</v>
      </c>
      <c r="C37" s="3" t="s">
        <v>1</v>
      </c>
      <c r="D37" s="36">
        <f t="shared" ref="D37" si="11">$D$4</f>
        <v>0</v>
      </c>
      <c r="E37" s="4" t="s">
        <v>4</v>
      </c>
      <c r="F37" s="2" t="s">
        <v>3</v>
      </c>
      <c r="G37" s="15">
        <f>$G$4</f>
        <v>313</v>
      </c>
      <c r="H37" s="2" t="s">
        <v>30</v>
      </c>
      <c r="I37" s="39">
        <f>D37*G37*0.85</f>
        <v>0</v>
      </c>
      <c r="J37" s="5" t="s">
        <v>4</v>
      </c>
      <c r="K37" s="9"/>
      <c r="L37" s="17"/>
      <c r="M37" s="6"/>
      <c r="N37" s="6"/>
      <c r="O37" s="9"/>
    </row>
    <row r="38" spans="1:15" ht="21">
      <c r="A38" s="109"/>
      <c r="B38" s="18" t="s">
        <v>5</v>
      </c>
      <c r="C38" s="7" t="s">
        <v>1</v>
      </c>
      <c r="D38" s="37">
        <f t="shared" ref="D38" si="12">$D$5</f>
        <v>0</v>
      </c>
      <c r="E38" s="5" t="s">
        <v>4</v>
      </c>
      <c r="F38" s="2" t="s">
        <v>3</v>
      </c>
      <c r="G38" s="8">
        <v>43822</v>
      </c>
      <c r="H38" s="6" t="s">
        <v>7</v>
      </c>
      <c r="I38" s="40">
        <f>D38*G38</f>
        <v>0</v>
      </c>
      <c r="J38" s="5" t="s">
        <v>4</v>
      </c>
      <c r="K38" s="9"/>
      <c r="L38" s="17"/>
      <c r="M38" s="24">
        <f>ROUNDDOWN(I37+I38,0)</f>
        <v>0</v>
      </c>
      <c r="N38" s="7" t="s">
        <v>4</v>
      </c>
      <c r="O38" s="9"/>
    </row>
    <row r="39" spans="1:15" ht="11.25" customHeight="1" thickBot="1">
      <c r="A39" s="110"/>
      <c r="B39" s="19"/>
      <c r="C39" s="10"/>
      <c r="D39" s="35"/>
      <c r="E39" s="11"/>
      <c r="F39" s="12"/>
      <c r="G39" s="13"/>
      <c r="H39" s="10"/>
      <c r="I39" s="41"/>
      <c r="J39" s="11"/>
      <c r="K39" s="14"/>
      <c r="L39" s="16"/>
      <c r="M39" s="10"/>
      <c r="N39" s="10"/>
      <c r="O39" s="14"/>
    </row>
    <row r="40" spans="1:15" ht="11.25" customHeight="1">
      <c r="A40" s="26"/>
      <c r="B40" s="27"/>
      <c r="C40" s="6"/>
      <c r="D40" s="38"/>
      <c r="E40" s="25"/>
      <c r="F40" s="2"/>
      <c r="G40" s="8"/>
      <c r="H40" s="6"/>
      <c r="I40" s="42"/>
      <c r="J40" s="25"/>
      <c r="K40" s="6"/>
      <c r="L40" s="6"/>
      <c r="M40" s="6"/>
      <c r="N40" s="6"/>
      <c r="O40" s="6"/>
    </row>
    <row r="41" spans="1:15" ht="9" customHeight="1">
      <c r="A41" s="26"/>
      <c r="B41" s="27"/>
      <c r="C41" s="6"/>
      <c r="D41" s="38"/>
      <c r="E41" s="25"/>
      <c r="F41" s="2"/>
      <c r="G41" s="8"/>
      <c r="H41" s="6"/>
      <c r="I41" s="42"/>
      <c r="J41" s="25"/>
      <c r="K41" s="6"/>
      <c r="L41" s="6"/>
      <c r="M41" s="6"/>
      <c r="N41" s="6"/>
      <c r="O41" s="6"/>
    </row>
    <row r="42" spans="1:15" ht="27" customHeight="1" thickBot="1">
      <c r="A42" s="26"/>
      <c r="B42" s="27"/>
      <c r="C42" s="6"/>
      <c r="D42" s="38"/>
      <c r="E42" s="25"/>
      <c r="F42" s="2"/>
      <c r="G42" s="52"/>
      <c r="H42" s="6"/>
      <c r="I42" s="112" t="s">
        <v>32</v>
      </c>
      <c r="J42" s="112"/>
      <c r="K42" s="112"/>
      <c r="L42" s="112"/>
      <c r="M42" s="29">
        <f>M5+M8+M11+M14+M17+M20+M23+M26+M29+M32+M35+M38</f>
        <v>0</v>
      </c>
      <c r="N42" s="28" t="s">
        <v>4</v>
      </c>
      <c r="O42" s="6"/>
    </row>
    <row r="43" spans="1:15" ht="6" customHeight="1" thickTop="1">
      <c r="A43" s="26"/>
      <c r="B43" s="27"/>
      <c r="C43" s="6"/>
      <c r="D43" s="38"/>
      <c r="E43" s="25"/>
      <c r="F43" s="2"/>
      <c r="G43" s="8"/>
      <c r="H43" s="6"/>
      <c r="I43" s="42"/>
      <c r="J43" s="25"/>
      <c r="K43" s="6"/>
      <c r="L43" s="6"/>
      <c r="M43" s="6"/>
      <c r="N43" s="6"/>
      <c r="O43" s="6"/>
    </row>
    <row r="44" spans="1:15" ht="19.5" customHeight="1">
      <c r="A44" s="111" t="s">
        <v>31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</row>
    <row r="45" spans="1:15">
      <c r="G45" s="61">
        <f>G38+G35+G32+G29+G26+G23+G20+G17+G14+G11+G8+G5</f>
        <v>569172</v>
      </c>
    </row>
  </sheetData>
  <sheetProtection algorithmName="SHA-512" hashValue="/NWcv4IkIWxojlLoq6OANLvZW8xJLIZYbK2eTJw7WtmnAoBfgBue/NspmSRvyjEzYSYKq4UK5bi7pVB0abFGwg==" saltValue="Xvm2lBX3B7Cdr5W6JUI1Bg==" spinCount="100000" sheet="1" objects="1" scenarios="1" selectLockedCells="1" selectUnlockedCells="1"/>
  <mergeCells count="18">
    <mergeCell ref="A44:M44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42:L42"/>
    <mergeCell ref="A7:A9"/>
    <mergeCell ref="J1:K1"/>
    <mergeCell ref="M1:O1"/>
    <mergeCell ref="B3:K3"/>
    <mergeCell ref="L3:O3"/>
    <mergeCell ref="A4:A6"/>
  </mergeCells>
  <phoneticPr fontId="7"/>
  <pageMargins left="0.47244094488188981" right="0.19685039370078741" top="0.23622047244094491" bottom="0.23622047244094491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単価表※ここの黄色セルに入力</vt:lpstr>
      <vt:lpstr>総括表</vt:lpstr>
      <vt:lpstr>総括表明細</vt:lpstr>
      <vt:lpstr>別紙（第一セ）</vt:lpstr>
      <vt:lpstr>別紙（第二セ）</vt:lpstr>
      <vt:lpstr>別紙（第三セ）</vt:lpstr>
      <vt:lpstr>'別紙（第一セ）'!Print_Area</vt:lpstr>
      <vt:lpstr>'別紙（第三セ）'!Print_Area</vt:lpstr>
      <vt:lpstr>'別紙（第二セ）'!Print_Area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2020-10-13T00:12:58Z</dcterms:modified>
</cp:coreProperties>
</file>